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https://people.ey.com/personal/anna_ahner_se_ey_com/Documents/Desktop/0.1 Projekt/SIK/2024/"/>
    </mc:Choice>
  </mc:AlternateContent>
  <xr:revisionPtr revIDLastSave="0" documentId="8_{FE009C2D-2A7A-4AA5-80A6-21FFCAFD7BCD}" xr6:coauthVersionLast="47" xr6:coauthVersionMax="47" xr10:uidLastSave="{00000000-0000-0000-0000-000000000000}"/>
  <bookViews>
    <workbookView xWindow="9372" yWindow="-20052" windowWidth="23016" windowHeight="17892" xr2:uid="{00000000-000D-0000-FFFF-FFFF00000000}"/>
  </bookViews>
  <sheets>
    <sheet name="RR &amp; BR" sheetId="2" r:id="rId1"/>
    <sheet name="Nyckeltal" sheetId="1" r:id="rId2"/>
    <sheet name="Notförklaringar" sheetId="4" r:id="rId3"/>
    <sheet name="Ska gömmas" sheetId="5" state="hidden" r:id="rId4"/>
  </sheets>
  <definedNames>
    <definedName name="_xlnm.Print_Area" localSheetId="2">Notförklaringar!$A$1:$C$33</definedName>
    <definedName name="_xlnm.Print_Area" localSheetId="1">Nyckeltal!$A$1:$E$35</definedName>
    <definedName name="_xlnm.Print_Area" localSheetId="0">'RR &amp; BR'!$A$1:$C$54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7" i="2" l="1"/>
  <c r="C42" i="2"/>
  <c r="A2" i="4" l="1"/>
  <c r="A2" i="1"/>
  <c r="E23" i="1"/>
  <c r="A16" i="4" s="1"/>
  <c r="E21" i="1"/>
  <c r="F21" i="1" s="1"/>
  <c r="E19" i="1"/>
  <c r="F19" i="1" s="1"/>
  <c r="C13" i="1"/>
  <c r="E13" i="1" s="1"/>
  <c r="A13" i="4" s="1"/>
  <c r="A50" i="2"/>
  <c r="B16" i="2"/>
  <c r="C10" i="1"/>
  <c r="E10" i="1" s="1"/>
  <c r="A10" i="4" s="1"/>
  <c r="C9" i="2"/>
  <c r="C16" i="2"/>
  <c r="B9" i="2"/>
  <c r="D10" i="1"/>
  <c r="B18" i="4"/>
  <c r="C2" i="4"/>
  <c r="C36" i="2"/>
  <c r="B36" i="2"/>
  <c r="C2" i="1"/>
  <c r="B31" i="2"/>
  <c r="C11" i="1" s="1"/>
  <c r="E11" i="1" s="1"/>
  <c r="F11" i="1" s="1"/>
  <c r="D25" i="2"/>
  <c r="D24" i="2"/>
  <c r="D9" i="2"/>
  <c r="C27" i="2"/>
  <c r="C31" i="2" s="1"/>
  <c r="A11" i="4" l="1"/>
  <c r="F23" i="1"/>
  <c r="A15" i="4"/>
  <c r="A14" i="4"/>
  <c r="F10" i="1"/>
  <c r="F13" i="1"/>
  <c r="D27" i="2"/>
  <c r="C18" i="2"/>
  <c r="D6" i="1"/>
  <c r="C6" i="1"/>
  <c r="E6" i="1" s="1"/>
  <c r="F6" i="1" s="1"/>
  <c r="D11" i="1"/>
  <c r="B18" i="2"/>
  <c r="A6" i="4" l="1"/>
  <c r="D4" i="1"/>
  <c r="C38" i="2"/>
  <c r="D8" i="1"/>
  <c r="D7" i="1"/>
  <c r="C4" i="1"/>
  <c r="E4" i="1" s="1"/>
  <c r="F4" i="1" s="1"/>
  <c r="B38" i="2"/>
  <c r="B42" i="2" s="1"/>
  <c r="D17" i="2"/>
  <c r="C12" i="1"/>
  <c r="E12" i="1" s="1"/>
  <c r="C7" i="1"/>
  <c r="E7" i="1" s="1"/>
  <c r="C8" i="1"/>
  <c r="E8" i="1" s="1"/>
  <c r="F8" i="1" l="1"/>
  <c r="A8" i="4"/>
  <c r="F12" i="1"/>
  <c r="A12" i="4"/>
  <c r="A7" i="4"/>
  <c r="F7" i="1"/>
  <c r="C9" i="1"/>
  <c r="E9" i="1" s="1"/>
  <c r="A4" i="4"/>
  <c r="C5" i="1"/>
  <c r="E5" i="1" s="1"/>
  <c r="F9" i="1" l="1"/>
  <c r="A9" i="4"/>
  <c r="A5" i="4"/>
  <c r="F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Kommentar</author>
    <author>John Dahlin</author>
  </authors>
  <commentList>
    <comment ref="A2" authorId="0" shapeId="0" xr:uid="{00000000-0006-0000-0000-000001000000}">
      <text>
        <r>
          <rPr>
            <b/>
            <sz val="9"/>
            <color indexed="81"/>
            <rFont val="Tahoma"/>
            <family val="2"/>
          </rPr>
          <t>Kommentar:</t>
        </r>
        <r>
          <rPr>
            <sz val="9"/>
            <color indexed="81"/>
            <rFont val="Tahoma"/>
            <family val="2"/>
          </rPr>
          <t xml:space="preserve">
Ange organisationens namn</t>
        </r>
      </text>
    </comment>
    <comment ref="B2" authorId="0" shapeId="0" xr:uid="{00000000-0006-0000-0000-000002000000}">
      <text>
        <r>
          <rPr>
            <b/>
            <sz val="9"/>
            <color indexed="81"/>
            <rFont val="Tahoma"/>
            <family val="2"/>
          </rPr>
          <t>Kommentar:</t>
        </r>
        <r>
          <rPr>
            <sz val="9"/>
            <color indexed="81"/>
            <rFont val="Tahoma"/>
            <family val="2"/>
          </rPr>
          <t xml:space="preserve">
Ange organisationsnr.</t>
        </r>
      </text>
    </comment>
    <comment ref="A5" authorId="0" shapeId="0" xr:uid="{00000000-0006-0000-0000-000003000000}">
      <text>
        <r>
          <rPr>
            <b/>
            <sz val="9"/>
            <color indexed="81"/>
            <rFont val="Tahoma"/>
            <family val="2"/>
          </rPr>
          <t>Kommentar:</t>
        </r>
        <r>
          <rPr>
            <sz val="9"/>
            <color indexed="81"/>
            <rFont val="Tahoma"/>
            <family val="2"/>
          </rPr>
          <t xml:space="preserve">
Med privatpersoner menas ej företag.</t>
        </r>
      </text>
    </comment>
    <comment ref="A47" authorId="1" shapeId="0" xr:uid="{685D4EB6-0FC0-4F69-8C45-664DB70557FE}">
      <text>
        <r>
          <rPr>
            <b/>
            <sz val="9"/>
            <color indexed="81"/>
            <rFont val="Tahoma"/>
            <family val="2"/>
          </rPr>
          <t>Kommentar:</t>
        </r>
        <r>
          <rPr>
            <sz val="9"/>
            <color indexed="81"/>
            <rFont val="Tahoma"/>
            <family val="2"/>
          </rPr>
          <t xml:space="preserve">
Som beskrivs i anvisningar utgör ändamålsbestämda medel i regel fritt eget kapital.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John Dahlin</author>
  </authors>
  <commentList>
    <comment ref="F1" authorId="0" shapeId="0" xr:uid="{0B17E9BB-8218-492F-BAF8-E6E74529014E}">
      <text>
        <r>
          <rPr>
            <b/>
            <sz val="9"/>
            <color indexed="81"/>
            <rFont val="Tahoma"/>
            <family val="2"/>
          </rPr>
          <t>Kommentar:</t>
        </r>
        <r>
          <rPr>
            <sz val="9"/>
            <color indexed="81"/>
            <rFont val="Tahoma"/>
            <family val="2"/>
          </rPr>
          <t xml:space="preserve">
Endast vägledning vid notutfall, vid utskrift skall kolumnen exkluderas.</t>
        </r>
      </text>
    </comment>
    <comment ref="G1" authorId="0" shapeId="0" xr:uid="{C1FDF91D-8744-4B7F-93C3-B5C3EBE419E9}">
      <text>
        <r>
          <rPr>
            <b/>
            <sz val="9"/>
            <color indexed="81"/>
            <rFont val="Tahoma"/>
            <family val="2"/>
          </rPr>
          <t>John Dahlin:</t>
        </r>
        <r>
          <rPr>
            <sz val="9"/>
            <color indexed="81"/>
            <rFont val="Tahoma"/>
            <family val="2"/>
          </rPr>
          <t xml:space="preserve">
Denna kolumn göms.</t>
        </r>
      </text>
    </comment>
    <comment ref="C16" authorId="0" shapeId="0" xr:uid="{F379C9C2-2D57-4940-A6E2-6C5168FD459F}">
      <text>
        <r>
          <rPr>
            <b/>
            <sz val="9"/>
            <color indexed="81"/>
            <rFont val="Tahoma"/>
            <family val="2"/>
          </rPr>
          <t>Kommentar:</t>
        </r>
        <r>
          <rPr>
            <sz val="9"/>
            <color indexed="81"/>
            <rFont val="Tahoma"/>
            <family val="2"/>
          </rPr>
          <t xml:space="preserve">
Med rapport/PM menas ej revisionsberättelse.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Kommentar</author>
  </authors>
  <commentList>
    <comment ref="C2" authorId="0" shapeId="0" xr:uid="{5D210F14-8161-4C7D-B622-0D62BBC32728}">
      <text>
        <r>
          <rPr>
            <b/>
            <sz val="9"/>
            <color indexed="81"/>
            <rFont val="Tahoma"/>
            <family val="2"/>
          </rPr>
          <t>Kommentar:</t>
        </r>
        <r>
          <rPr>
            <sz val="9"/>
            <color indexed="81"/>
            <rFont val="Tahoma"/>
            <family val="2"/>
          </rPr>
          <t xml:space="preserve">
Överförs automatiskt från RR-blanketten</t>
        </r>
      </text>
    </comment>
    <comment ref="A17" authorId="0" shapeId="0" xr:uid="{C5DCD1B8-E176-4D58-8ACC-7D5F9B3819C2}">
      <text>
        <r>
          <rPr>
            <b/>
            <sz val="9"/>
            <color indexed="81"/>
            <rFont val="Tahoma"/>
            <family val="2"/>
          </rPr>
          <t>Kommentar:</t>
        </r>
        <r>
          <rPr>
            <sz val="9"/>
            <color indexed="81"/>
            <rFont val="Tahoma"/>
            <family val="2"/>
          </rPr>
          <t xml:space="preserve">
Om förklaring ej ryms inom angiven ruta, eller om ytterligare uppgifter vill lämnas, ges förklaring på separat blad som biläggs blanketterna, med hänvisning till bilaga i aktuell ruta nedan.</t>
        </r>
      </text>
    </comment>
  </commentList>
</comments>
</file>

<file path=xl/sharedStrings.xml><?xml version="1.0" encoding="utf-8"?>
<sst xmlns="http://schemas.openxmlformats.org/spreadsheetml/2006/main" count="114" uniqueCount="104">
  <si>
    <t>Organisationens namn</t>
  </si>
  <si>
    <t>Organisationsnr:</t>
  </si>
  <si>
    <t>(Belopp anges i Tkr)</t>
  </si>
  <si>
    <t>bara eknomiansvari sign på andra raden till höger i nyckeltal</t>
  </si>
  <si>
    <t>Tkr</t>
  </si>
  <si>
    <t>ändra längst ner till styrelses ordförande eller annan firatecknare/verklig huvudman (vice ordförande)</t>
  </si>
  <si>
    <t>Verksamhetsintäkter från privatpersoner</t>
  </si>
  <si>
    <t>Lägg till rullgardin - har ni beskrivit a) b) c) ändamål, effekt mm främjande och måluppfyllelse</t>
  </si>
  <si>
    <t>R010 Gåvor från privatpersoner</t>
  </si>
  <si>
    <t>Gåvor från privatpersoner</t>
  </si>
  <si>
    <t>R040 Försäljning av varor och tjänster</t>
  </si>
  <si>
    <t>R050 Insamling med gåvobevis</t>
  </si>
  <si>
    <t>R070 Summa intäkter från privatpersoner</t>
  </si>
  <si>
    <t>Summa intäkter från privatpersoner, "nyckeltal 2 ska stå gåvor från priatpersoner"</t>
  </si>
  <si>
    <t>Verksamhetsintäkter från övriga</t>
  </si>
  <si>
    <t>Nyckeltal 5b sätt beloppsgräns på 1 mkr samt lägg till NOTutfall på 10% istället för 5%, ta bort 6 och 7</t>
  </si>
  <si>
    <t>R080 Bidrag från myndigheter</t>
  </si>
  <si>
    <t>summa intäkter från övriga på r150</t>
  </si>
  <si>
    <t>R090 Gåvor och bidrag från organisationer</t>
  </si>
  <si>
    <t>EV. lägga till soliditetsmått istället för fritt/ tot kostnader</t>
  </si>
  <si>
    <t>R091 (Upplysning: varav erhållet från annan 90-konto org.)</t>
  </si>
  <si>
    <t>11. +- inom parantes</t>
  </si>
  <si>
    <t>R092 (Upplysning: varav erhållet från närstående org.)</t>
  </si>
  <si>
    <t xml:space="preserve">Ange ja eller nej om pm från reviosor har avlämnats och </t>
  </si>
  <si>
    <t>R095 Gåvor och bidrag från övriga företag</t>
  </si>
  <si>
    <t>Har kontoinnehavare mottagande organisationer, ja eller nej + hänvisa till blankett</t>
  </si>
  <si>
    <t>R100 Summa verksamhetsintäkter från övriga</t>
  </si>
  <si>
    <t>R130 Övriga verksamhetsintäkter</t>
  </si>
  <si>
    <t>R150 Summa verksamhetsintäkter</t>
  </si>
  <si>
    <t xml:space="preserve">R200 Ändamålskostnader </t>
  </si>
  <si>
    <t>R202 (Upplysning: varav lämnat till närstående org.)</t>
  </si>
  <si>
    <t>Insamlingskostnader (privatpersoner)</t>
  </si>
  <si>
    <t>R210 Direkta kostnader vid försäljning av varor/tjänster</t>
  </si>
  <si>
    <t>R220 Direkta kostnader vid "insamling med gåvobevis"</t>
  </si>
  <si>
    <t>R230 Insamlingskostnader vid insamling från privatpersoner</t>
  </si>
  <si>
    <t>R240 Summa insamlingskostnader</t>
  </si>
  <si>
    <t>R250 Insamlingskostnader från juridisk person</t>
  </si>
  <si>
    <t>R260 Övriga administrationskostnader</t>
  </si>
  <si>
    <t>Resultat från finansiella investeringar</t>
  </si>
  <si>
    <t>R285 Netto av resultat från finansiella placeringar</t>
  </si>
  <si>
    <t>R295 Summa resultat från finansiella investeringar</t>
  </si>
  <si>
    <t>R300 Resultat efter finansiella poster</t>
  </si>
  <si>
    <t>R310 Skattekostnad och dispositioner</t>
  </si>
  <si>
    <t xml:space="preserve">R315 Årets resultat </t>
  </si>
  <si>
    <t>Balansräkning</t>
  </si>
  <si>
    <t>T100 Summa tillgångar</t>
  </si>
  <si>
    <t>E100 Summa bundet eget kapital</t>
  </si>
  <si>
    <t>E101 Summa fritt eget kapital</t>
  </si>
  <si>
    <t>S100 Summa skulder</t>
  </si>
  <si>
    <t>Nyckeltal %</t>
  </si>
  <si>
    <t>1. Adm.kostnader (inkl. insamlingskostnader)/Totala intäkter</t>
  </si>
  <si>
    <t>2. Insamlingskostnader/Gåvor från privatperson</t>
  </si>
  <si>
    <t>3. Övriga Adm.kostnader/Totala intäkter</t>
  </si>
  <si>
    <t>4. Ändamålskostnader/Totala intäkter</t>
  </si>
  <si>
    <t>På följande frågor svaras ja/nej (förtydliganden finns i anvisningarna)</t>
  </si>
  <si>
    <t xml:space="preserve">a) hur ändamålsarbetet har bedrivits </t>
  </si>
  <si>
    <t xml:space="preserve">b) vilket resultat som uppnåtts </t>
  </si>
  <si>
    <t xml:space="preserve">c) vilka effekter som ändamålsarbetet bidragit med </t>
  </si>
  <si>
    <t>Kontaktperson:</t>
  </si>
  <si>
    <t>Ekonomiansvarig</t>
  </si>
  <si>
    <r>
      <t xml:space="preserve">Förklaring till avvikande nyckeltal </t>
    </r>
    <r>
      <rPr>
        <sz val="11"/>
        <rFont val="Arial"/>
        <family val="2"/>
      </rPr>
      <t>(skrivs in om "NOT" uppkommit t.h. om resp nyckeltal)</t>
    </r>
  </si>
  <si>
    <t>Ev övriga notupplysningar/förklaringar</t>
  </si>
  <si>
    <t>EK</t>
  </si>
  <si>
    <t>Övriga upplysningar (frivilligt)</t>
  </si>
  <si>
    <t>Ja</t>
  </si>
  <si>
    <t>Nej</t>
  </si>
  <si>
    <t xml:space="preserve">Nej </t>
  </si>
  <si>
    <t>Inga Mottagre</t>
  </si>
  <si>
    <t>Styrelsens ordförande/kassör</t>
  </si>
  <si>
    <t>Kassör/ekonomiansvarig</t>
  </si>
  <si>
    <t>Resultaträkning</t>
  </si>
  <si>
    <t>R280 Netto av ränteintäkter, utdelning och räntekostnader.</t>
  </si>
  <si>
    <t>Har rapport/PM lämnats från revisor till organisationen under året?</t>
  </si>
  <si>
    <t>Datum</t>
  </si>
  <si>
    <t>(Belopp anges i absoluta tusentals kronor)</t>
  </si>
  <si>
    <t>1.1 Nyckeltalet överstiger 25% båda åren</t>
  </si>
  <si>
    <t>4.1 Nyckeltalet understiger 75% båda åren</t>
  </si>
  <si>
    <t>5. Insamlingskostnad för juridisk person/erh bidrag juridisk person</t>
  </si>
  <si>
    <t>6. Fritt eget kapital/Totala kostnader</t>
  </si>
  <si>
    <t>8. Förändring insamlingskostnader inkl. övriga administrationskostnader (+/-)</t>
  </si>
  <si>
    <t>Styrelsens ordförande</t>
  </si>
  <si>
    <t>E-post kontaktperson:</t>
  </si>
  <si>
    <t>Telefon nr kontaktperson:</t>
  </si>
  <si>
    <t>E-post ekonomiansvarig (om ej samma som kontaktperson):</t>
  </si>
  <si>
    <t xml:space="preserve">Varför har notutslag fallit ut
</t>
  </si>
  <si>
    <t>Organisationens namn:</t>
  </si>
  <si>
    <t>Adm.kostnader bör inte utgöra mer än 25% av totala intäkter, vid avvikelse ska det förklaras varför så är fallet.</t>
  </si>
  <si>
    <t>Om nyckeltalet överstiger 25% två år i rad ska det även inkluderas förklaring på hur nyckeltalet ska sänkas framgent.</t>
  </si>
  <si>
    <t>Insamlingskostnader i relation till gåvor bör inte överstiga 25% för att vara effektiv.</t>
  </si>
  <si>
    <t>Övriga adm.kostnader bör inte utgöra mer än 15% av totala intäkter, vid avvikelse ska det förklaras varför så är fallet.</t>
  </si>
  <si>
    <t>Antagandet är att intäkterna skall användas till ändamålet, om ändamålskostnaderna understiger 75% av intäkterna ska det förklaras varför.</t>
  </si>
  <si>
    <t>Om nyckeltalet understiger 75% två år i rad ska det även inkluderas en åtgärdsplan för hur detta ska åtgärdas framgent.</t>
  </si>
  <si>
    <t>Antagandet är att det finns kostnader relaterade till insamling från juridiska personer. I det fallet intäkter finns men kostnader saknas ska förhållandet förklaras.</t>
  </si>
  <si>
    <t>Fritt EK bör vara tillräckligt stort för att säkra framtida drift men kapitalet skall även användas till ändamålet. Ett spann om 10-150% är i regel rimligt.</t>
  </si>
  <si>
    <t>Verksamhetsintäkter förväntas inte förändras med mer än +-30% under ett år. I sådant fall ska förhållandet förklaras.</t>
  </si>
  <si>
    <t>7. Förändring verksamhetsintäkter (+/-)</t>
  </si>
  <si>
    <t>Insamlingskostnader inkl. övriga administrationskostnader förväntas inte förändras med mer än +-30% under ett år. I sådant fall ska förhållandet förklaras.</t>
  </si>
  <si>
    <t>Varför är detta ej angivet i förvaltningsberättelsen? Beskriv under utrymme i nästa flik.</t>
  </si>
  <si>
    <t xml:space="preserve">Namnförtydligande: </t>
  </si>
  <si>
    <t>Namnförtydligande:</t>
  </si>
  <si>
    <t>Är följande angivet i årsredovisningens förvaltningsberättelse?</t>
  </si>
  <si>
    <t>R270 Summa administrationskostnader (inkl insamlingskost.)</t>
  </si>
  <si>
    <t>Med signering av denna blankett bekräftar vi att vi tagit del av SIKs ansvisningar för rapportpaketet och att dokumentet är upprättat enligt det. Vi intygar även att ovanstående uppgifter samt resultat- och balansräkning överensstämmer med orgnisationens räkenskaper</t>
  </si>
  <si>
    <r>
      <t xml:space="preserve">Länk: </t>
    </r>
    <r>
      <rPr>
        <i/>
        <sz val="11"/>
        <rFont val="Arial"/>
        <family val="2"/>
      </rPr>
      <t>Svensk Insamlingskontrolls anvisningar till årsredovisning och rapportpaket för verksamhetsåret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</si>
</sst>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0"/>
      <name val="Arial"/>
    </font>
    <font>
      <sz val="10"/>
      <name val="Arial"/>
      <family val="2"/>
    </font>
    <font>
      <b/>
      <sz val="12"/>
      <name val="Arial"/>
      <family val="2"/>
    </font>
    <font>
      <sz val="14"/>
      <name val="Arial"/>
      <family val="2"/>
    </font>
    <font>
      <b/>
      <sz val="11"/>
      <name val="Arial"/>
      <family val="2"/>
    </font>
    <font>
      <b/>
      <sz val="10"/>
      <name val="Arial"/>
      <family val="2"/>
    </font>
    <font>
      <sz val="10"/>
      <name val="Arial"/>
      <family val="2"/>
    </font>
    <font>
      <i/>
      <sz val="10"/>
      <name val="Arial"/>
      <family val="2"/>
    </font>
    <font>
      <sz val="8"/>
      <name val="Arial"/>
      <family val="2"/>
    </font>
    <font>
      <sz val="12"/>
      <name val="Arial"/>
      <family val="2"/>
    </font>
    <font>
      <b/>
      <i/>
      <sz val="10"/>
      <name val="Arial"/>
      <family val="2"/>
    </font>
    <font>
      <sz val="11"/>
      <name val="Arial"/>
      <family val="2"/>
    </font>
    <font>
      <i/>
      <sz val="11"/>
      <name val="Arial"/>
      <family val="2"/>
    </font>
    <font>
      <sz val="9"/>
      <color indexed="81"/>
      <name val="Tahoma"/>
      <family val="2"/>
    </font>
    <font>
      <b/>
      <sz val="9"/>
      <color indexed="81"/>
      <name val="Tahoma"/>
      <family val="2"/>
    </font>
    <font>
      <b/>
      <i/>
      <sz val="11"/>
      <name val="Arial"/>
      <family val="2"/>
    </font>
    <font>
      <sz val="12"/>
      <name val="Times New Roman"/>
      <family val="1"/>
    </font>
    <font>
      <b/>
      <sz val="12"/>
      <name val="Times New Roman"/>
      <family val="1"/>
    </font>
    <font>
      <b/>
      <sz val="11"/>
      <color rgb="FF000000"/>
      <name val="Arial"/>
      <family val="2"/>
    </font>
    <font>
      <sz val="11"/>
      <color rgb="FF000000"/>
      <name val="Arial"/>
      <family val="2"/>
    </font>
    <font>
      <b/>
      <sz val="10"/>
      <color rgb="FFFF0000"/>
      <name val="Arial"/>
      <family val="2"/>
    </font>
    <font>
      <b/>
      <sz val="8"/>
      <color rgb="FF0000FF"/>
      <name val="Arial"/>
      <family val="2"/>
    </font>
    <font>
      <sz val="11"/>
      <color rgb="FF006100"/>
      <name val="Calibri"/>
      <family val="2"/>
      <scheme val="minor"/>
    </font>
    <font>
      <sz val="11"/>
      <color rgb="FF9C5700"/>
      <name val="Calibri"/>
      <family val="2"/>
      <scheme val="minor"/>
    </font>
    <font>
      <b/>
      <i/>
      <sz val="10"/>
      <color rgb="FFFF0000"/>
      <name val="Arial"/>
      <family val="2"/>
    </font>
    <font>
      <b/>
      <sz val="8"/>
      <name val="Arial"/>
      <family val="2"/>
    </font>
    <font>
      <u/>
      <sz val="10"/>
      <color theme="10"/>
      <name val="Arial"/>
      <family val="2"/>
    </font>
  </fonts>
  <fills count="6">
    <fill>
      <patternFill patternType="none"/>
    </fill>
    <fill>
      <patternFill patternType="gray125"/>
    </fill>
    <fill>
      <patternFill patternType="solid">
        <fgColor indexed="22"/>
        <bgColor indexed="64"/>
      </patternFill>
    </fill>
    <fill>
      <patternFill patternType="solid">
        <fgColor theme="0" tint="-4.9989318521683403E-2"/>
        <bgColor indexed="64"/>
      </patternFill>
    </fill>
    <fill>
      <patternFill patternType="solid">
        <fgColor rgb="FFC6EFCE"/>
      </patternFill>
    </fill>
    <fill>
      <patternFill patternType="solid">
        <fgColor rgb="FFFFEB9C"/>
      </patternFill>
    </fill>
  </fills>
  <borders count="43">
    <border>
      <left/>
      <right/>
      <top/>
      <bottom/>
      <diagonal/>
    </border>
    <border>
      <left/>
      <right/>
      <top style="thin">
        <color indexed="64"/>
      </top>
      <bottom/>
      <diagonal/>
    </border>
    <border>
      <left style="hair">
        <color indexed="64"/>
      </left>
      <right style="hair">
        <color indexed="64"/>
      </right>
      <top style="hair">
        <color indexed="64"/>
      </top>
      <bottom style="hair">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xf numFmtId="9" fontId="1" fillId="0" borderId="0" applyFont="0" applyFill="0" applyBorder="0" applyAlignment="0" applyProtection="0"/>
    <xf numFmtId="0" fontId="22" fillId="4" borderId="0" applyNumberFormat="0" applyBorder="0" applyAlignment="0" applyProtection="0"/>
    <xf numFmtId="0" fontId="23" fillId="5" borderId="0" applyNumberFormat="0" applyBorder="0" applyAlignment="0" applyProtection="0"/>
    <xf numFmtId="0" fontId="26" fillId="0" borderId="0" applyNumberFormat="0" applyFill="0" applyBorder="0" applyAlignment="0" applyProtection="0"/>
  </cellStyleXfs>
  <cellXfs count="193">
    <xf numFmtId="0" fontId="0" fillId="0" borderId="0" xfId="0"/>
    <xf numFmtId="0" fontId="6" fillId="0" borderId="0" xfId="0" applyFont="1"/>
    <xf numFmtId="3" fontId="0" fillId="0" borderId="0" xfId="0" applyNumberFormat="1"/>
    <xf numFmtId="0" fontId="5" fillId="0" borderId="0" xfId="0" applyFont="1"/>
    <xf numFmtId="0" fontId="3" fillId="0" borderId="0" xfId="0" applyFont="1"/>
    <xf numFmtId="0" fontId="7" fillId="0" borderId="0" xfId="0" applyFont="1"/>
    <xf numFmtId="0" fontId="11" fillId="0" borderId="0" xfId="0" applyFont="1"/>
    <xf numFmtId="0" fontId="11" fillId="0" borderId="1" xfId="0" applyFont="1" applyBorder="1"/>
    <xf numFmtId="0" fontId="0" fillId="0" borderId="0" xfId="0" applyAlignment="1">
      <alignment horizontal="right"/>
    </xf>
    <xf numFmtId="0" fontId="11" fillId="0" borderId="0" xfId="0" applyFont="1" applyProtection="1">
      <protection locked="0"/>
    </xf>
    <xf numFmtId="0" fontId="0" fillId="0" borderId="0" xfId="0" applyProtection="1">
      <protection locked="0"/>
    </xf>
    <xf numFmtId="0" fontId="7" fillId="0" borderId="0" xfId="0" applyFont="1" applyProtection="1">
      <protection locked="0"/>
    </xf>
    <xf numFmtId="0" fontId="5" fillId="0" borderId="0" xfId="0" applyFont="1" applyProtection="1">
      <protection locked="0"/>
    </xf>
    <xf numFmtId="9" fontId="11" fillId="0" borderId="2" xfId="1" applyFont="1" applyBorder="1" applyAlignment="1" applyProtection="1">
      <alignment horizontal="right"/>
    </xf>
    <xf numFmtId="0" fontId="11" fillId="0" borderId="16" xfId="0" applyFont="1" applyBorder="1"/>
    <xf numFmtId="0" fontId="11" fillId="0" borderId="14" xfId="0" applyFont="1" applyBorder="1"/>
    <xf numFmtId="0" fontId="4" fillId="0" borderId="20" xfId="0" applyFont="1" applyBorder="1"/>
    <xf numFmtId="0" fontId="4" fillId="0" borderId="1" xfId="0" applyFont="1" applyBorder="1"/>
    <xf numFmtId="0" fontId="4" fillId="0" borderId="21" xfId="0" applyFont="1" applyBorder="1"/>
    <xf numFmtId="3" fontId="11" fillId="0" borderId="5" xfId="0" applyNumberFormat="1" applyFont="1" applyBorder="1" applyProtection="1">
      <protection locked="0"/>
    </xf>
    <xf numFmtId="3" fontId="4" fillId="0" borderId="5" xfId="0" applyNumberFormat="1" applyFont="1" applyBorder="1"/>
    <xf numFmtId="3" fontId="12" fillId="0" borderId="5" xfId="0" applyNumberFormat="1" applyFont="1" applyBorder="1" applyProtection="1">
      <protection locked="0"/>
    </xf>
    <xf numFmtId="3" fontId="4" fillId="2" borderId="5" xfId="0" applyNumberFormat="1" applyFont="1" applyFill="1" applyBorder="1"/>
    <xf numFmtId="3" fontId="4" fillId="0" borderId="5" xfId="0" applyNumberFormat="1" applyFont="1" applyBorder="1" applyProtection="1">
      <protection locked="0"/>
    </xf>
    <xf numFmtId="0" fontId="11" fillId="0" borderId="5" xfId="0" applyFont="1" applyBorder="1" applyProtection="1">
      <protection locked="0"/>
    </xf>
    <xf numFmtId="0" fontId="4" fillId="0" borderId="24" xfId="0" applyFont="1" applyBorder="1"/>
    <xf numFmtId="0" fontId="2" fillId="0" borderId="17" xfId="0" applyFont="1" applyBorder="1" applyProtection="1">
      <protection locked="0"/>
    </xf>
    <xf numFmtId="0" fontId="10" fillId="0" borderId="17" xfId="0" applyFont="1" applyBorder="1" applyAlignment="1" applyProtection="1">
      <alignment horizontal="right"/>
      <protection locked="0"/>
    </xf>
    <xf numFmtId="0" fontId="2" fillId="0" borderId="17" xfId="0" applyFont="1" applyBorder="1"/>
    <xf numFmtId="0" fontId="4" fillId="0" borderId="17" xfId="0" applyFont="1" applyBorder="1"/>
    <xf numFmtId="0" fontId="11" fillId="0" borderId="17" xfId="0" applyFont="1" applyBorder="1"/>
    <xf numFmtId="0" fontId="12" fillId="0" borderId="17" xfId="0" applyFont="1" applyBorder="1"/>
    <xf numFmtId="0" fontId="4" fillId="2" borderId="17" xfId="0" applyFont="1" applyFill="1" applyBorder="1"/>
    <xf numFmtId="0" fontId="1" fillId="0" borderId="0" xfId="0" applyFont="1"/>
    <xf numFmtId="3" fontId="11" fillId="0" borderId="16" xfId="0" applyNumberFormat="1" applyFont="1" applyBorder="1" applyProtection="1">
      <protection locked="0"/>
    </xf>
    <xf numFmtId="0" fontId="0" fillId="0" borderId="14" xfId="0" applyBorder="1" applyAlignment="1">
      <alignment horizontal="left"/>
    </xf>
    <xf numFmtId="3" fontId="11" fillId="0" borderId="14" xfId="0" applyNumberFormat="1" applyFont="1" applyBorder="1" applyProtection="1">
      <protection locked="0"/>
    </xf>
    <xf numFmtId="0" fontId="18" fillId="0" borderId="17" xfId="0" applyFont="1" applyBorder="1"/>
    <xf numFmtId="0" fontId="19" fillId="0" borderId="17" xfId="0" applyFont="1" applyBorder="1"/>
    <xf numFmtId="0" fontId="4" fillId="3" borderId="14" xfId="0" applyFont="1" applyFill="1" applyBorder="1"/>
    <xf numFmtId="0" fontId="4" fillId="3" borderId="0" xfId="0" applyFont="1" applyFill="1"/>
    <xf numFmtId="0" fontId="4" fillId="3" borderId="16" xfId="0" applyFont="1" applyFill="1" applyBorder="1"/>
    <xf numFmtId="3" fontId="4" fillId="0" borderId="14" xfId="0" applyNumberFormat="1" applyFont="1" applyBorder="1"/>
    <xf numFmtId="0" fontId="11" fillId="0" borderId="16" xfId="0" applyFont="1" applyBorder="1" applyAlignment="1">
      <alignment vertical="top" wrapText="1"/>
    </xf>
    <xf numFmtId="3" fontId="11" fillId="0" borderId="0" xfId="0" applyNumberFormat="1" applyFont="1" applyAlignment="1" applyProtection="1">
      <alignment vertical="top" wrapText="1"/>
      <protection locked="0"/>
    </xf>
    <xf numFmtId="3" fontId="11" fillId="0" borderId="16" xfId="0" applyNumberFormat="1" applyFont="1" applyBorder="1" applyAlignment="1" applyProtection="1">
      <alignment vertical="top" wrapText="1"/>
      <protection locked="0"/>
    </xf>
    <xf numFmtId="0" fontId="4" fillId="0" borderId="40" xfId="0" applyFont="1" applyBorder="1" applyProtection="1">
      <protection locked="0"/>
    </xf>
    <xf numFmtId="0" fontId="9" fillId="0" borderId="36" xfId="0" applyFont="1" applyBorder="1"/>
    <xf numFmtId="0" fontId="11" fillId="0" borderId="22" xfId="0" applyFont="1" applyBorder="1"/>
    <xf numFmtId="9" fontId="20" fillId="0" borderId="0" xfId="1" applyFont="1"/>
    <xf numFmtId="0" fontId="20" fillId="0" borderId="0" xfId="0" applyFont="1" applyProtection="1">
      <protection locked="0"/>
    </xf>
    <xf numFmtId="0" fontId="5" fillId="0" borderId="16" xfId="0" applyFont="1" applyBorder="1"/>
    <xf numFmtId="0" fontId="21" fillId="0" borderId="0" xfId="0" applyFont="1"/>
    <xf numFmtId="0" fontId="10" fillId="0" borderId="5" xfId="0" applyFont="1" applyBorder="1" applyAlignment="1">
      <alignment horizontal="right"/>
    </xf>
    <xf numFmtId="0" fontId="10" fillId="0" borderId="5" xfId="0" applyFont="1" applyBorder="1" applyAlignment="1" applyProtection="1">
      <alignment horizontal="right"/>
      <protection locked="0"/>
    </xf>
    <xf numFmtId="0" fontId="11" fillId="0" borderId="14" xfId="0" applyFont="1" applyBorder="1" applyAlignment="1">
      <alignment horizontal="center"/>
    </xf>
    <xf numFmtId="0" fontId="22" fillId="4" borderId="0" xfId="2" applyProtection="1">
      <protection locked="0"/>
    </xf>
    <xf numFmtId="0" fontId="23" fillId="5" borderId="0" xfId="3" applyProtection="1">
      <protection locked="0"/>
    </xf>
    <xf numFmtId="4" fontId="7" fillId="0" borderId="0" xfId="0" applyNumberFormat="1" applyFont="1"/>
    <xf numFmtId="0" fontId="22" fillId="4" borderId="0" xfId="2"/>
    <xf numFmtId="0" fontId="10" fillId="0" borderId="18" xfId="0" applyFont="1" applyBorder="1" applyAlignment="1">
      <alignment horizontal="right"/>
    </xf>
    <xf numFmtId="3" fontId="11" fillId="0" borderId="18" xfId="0" applyNumberFormat="1" applyFont="1" applyBorder="1" applyProtection="1">
      <protection locked="0"/>
    </xf>
    <xf numFmtId="3" fontId="4" fillId="0" borderId="18" xfId="0" applyNumberFormat="1" applyFont="1" applyBorder="1"/>
    <xf numFmtId="3" fontId="12" fillId="0" borderId="18" xfId="0" applyNumberFormat="1" applyFont="1" applyBorder="1" applyProtection="1">
      <protection locked="0"/>
    </xf>
    <xf numFmtId="3" fontId="4" fillId="2" borderId="18" xfId="0" applyNumberFormat="1" applyFont="1" applyFill="1" applyBorder="1"/>
    <xf numFmtId="3" fontId="4" fillId="0" borderId="18" xfId="0" applyNumberFormat="1" applyFont="1" applyBorder="1" applyProtection="1">
      <protection locked="0"/>
    </xf>
    <xf numFmtId="0" fontId="11" fillId="0" borderId="18" xfId="0" applyFont="1" applyBorder="1" applyProtection="1">
      <protection locked="0"/>
    </xf>
    <xf numFmtId="0" fontId="10" fillId="0" borderId="18" xfId="0" applyFont="1" applyBorder="1" applyAlignment="1" applyProtection="1">
      <alignment horizontal="right"/>
      <protection locked="0"/>
    </xf>
    <xf numFmtId="3" fontId="24" fillId="0" borderId="0" xfId="0" applyNumberFormat="1" applyFont="1"/>
    <xf numFmtId="0" fontId="5" fillId="0" borderId="5" xfId="0" applyFont="1" applyBorder="1" applyAlignment="1">
      <alignment horizontal="right"/>
    </xf>
    <xf numFmtId="0" fontId="5" fillId="0" borderId="18" xfId="0" applyFont="1" applyBorder="1" applyAlignment="1">
      <alignment horizontal="right"/>
    </xf>
    <xf numFmtId="0" fontId="1" fillId="0" borderId="0" xfId="0" applyFont="1" applyProtection="1">
      <protection locked="0"/>
    </xf>
    <xf numFmtId="0" fontId="18" fillId="2" borderId="17" xfId="0" applyFont="1" applyFill="1" applyBorder="1"/>
    <xf numFmtId="0" fontId="4" fillId="0" borderId="0" xfId="0" applyFont="1"/>
    <xf numFmtId="3" fontId="11" fillId="0" borderId="0" xfId="0" applyNumberFormat="1" applyFont="1" applyProtection="1">
      <protection locked="0"/>
    </xf>
    <xf numFmtId="0" fontId="16" fillId="0" borderId="0" xfId="0" applyFont="1" applyProtection="1">
      <protection locked="0"/>
    </xf>
    <xf numFmtId="3" fontId="9" fillId="0" borderId="0" xfId="0" applyNumberFormat="1" applyFont="1" applyProtection="1">
      <protection locked="0"/>
    </xf>
    <xf numFmtId="0" fontId="17" fillId="0" borderId="0" xfId="0" applyFont="1"/>
    <xf numFmtId="0" fontId="11" fillId="0" borderId="7" xfId="0" applyFont="1" applyBorder="1"/>
    <xf numFmtId="0" fontId="11" fillId="0" borderId="6" xfId="0" applyFont="1" applyBorder="1"/>
    <xf numFmtId="0" fontId="11" fillId="0" borderId="28" xfId="0" applyFont="1" applyBorder="1"/>
    <xf numFmtId="3" fontId="11" fillId="0" borderId="0" xfId="0" applyNumberFormat="1" applyFont="1" applyAlignment="1" applyProtection="1">
      <alignment horizontal="center"/>
      <protection locked="0"/>
    </xf>
    <xf numFmtId="0" fontId="11" fillId="0" borderId="0" xfId="0" applyFont="1" applyAlignment="1">
      <alignment horizontal="center"/>
    </xf>
    <xf numFmtId="0" fontId="11" fillId="0" borderId="0" xfId="0" applyFont="1" applyAlignment="1">
      <alignment horizontal="left"/>
    </xf>
    <xf numFmtId="3" fontId="11" fillId="0" borderId="0" xfId="0" applyNumberFormat="1" applyFont="1" applyAlignment="1" applyProtection="1">
      <alignment horizontal="left"/>
      <protection locked="0"/>
    </xf>
    <xf numFmtId="9" fontId="11" fillId="0" borderId="1" xfId="1" applyFont="1" applyBorder="1" applyAlignment="1" applyProtection="1">
      <alignment horizontal="center"/>
    </xf>
    <xf numFmtId="0" fontId="5" fillId="0" borderId="21" xfId="0" applyFont="1" applyBorder="1" applyAlignment="1">
      <alignment horizontal="center"/>
    </xf>
    <xf numFmtId="0" fontId="5" fillId="0" borderId="19" xfId="0" applyFont="1" applyBorder="1" applyAlignment="1">
      <alignment horizontal="center"/>
    </xf>
    <xf numFmtId="9" fontId="11" fillId="0" borderId="7" xfId="1" applyFont="1" applyBorder="1" applyAlignment="1" applyProtection="1">
      <alignment horizontal="center"/>
    </xf>
    <xf numFmtId="9" fontId="11" fillId="0" borderId="7" xfId="1" applyFont="1" applyBorder="1" applyAlignment="1">
      <alignment horizontal="center"/>
    </xf>
    <xf numFmtId="0" fontId="25" fillId="0" borderId="0" xfId="0" applyFont="1" applyAlignment="1">
      <alignment wrapText="1"/>
    </xf>
    <xf numFmtId="0" fontId="11" fillId="0" borderId="16" xfId="0" applyFont="1" applyBorder="1" applyAlignment="1">
      <alignment wrapText="1"/>
    </xf>
    <xf numFmtId="3" fontId="11" fillId="0" borderId="0" xfId="0" applyNumberFormat="1" applyFont="1" applyAlignment="1" applyProtection="1">
      <alignment wrapText="1"/>
      <protection locked="0"/>
    </xf>
    <xf numFmtId="3" fontId="11" fillId="0" borderId="16" xfId="0" applyNumberFormat="1" applyFont="1" applyBorder="1" applyAlignment="1" applyProtection="1">
      <alignment wrapText="1"/>
      <protection locked="0"/>
    </xf>
    <xf numFmtId="0" fontId="16" fillId="0" borderId="19" xfId="0" applyFont="1" applyBorder="1" applyProtection="1">
      <protection locked="0"/>
    </xf>
    <xf numFmtId="0" fontId="26" fillId="0" borderId="0" xfId="4"/>
    <xf numFmtId="0" fontId="11" fillId="0" borderId="0" xfId="0" applyFont="1" applyAlignment="1" applyProtection="1">
      <alignment vertical="top" wrapText="1"/>
      <protection locked="0"/>
    </xf>
    <xf numFmtId="0" fontId="11" fillId="0" borderId="0" xfId="0" applyFont="1" applyAlignment="1" applyProtection="1">
      <alignment wrapText="1"/>
      <protection locked="0"/>
    </xf>
    <xf numFmtId="0" fontId="4" fillId="0" borderId="25" xfId="0" applyFont="1" applyBorder="1" applyAlignment="1">
      <alignment horizontal="left"/>
    </xf>
    <xf numFmtId="0" fontId="4" fillId="0" borderId="41" xfId="0" applyFont="1" applyBorder="1" applyAlignment="1">
      <alignment horizontal="left"/>
    </xf>
    <xf numFmtId="0" fontId="2" fillId="0" borderId="5" xfId="0" applyFont="1" applyBorder="1" applyAlignment="1" applyProtection="1">
      <alignment horizontal="center"/>
      <protection locked="0"/>
    </xf>
    <xf numFmtId="0" fontId="2" fillId="0" borderId="18" xfId="0" applyFont="1" applyBorder="1" applyAlignment="1" applyProtection="1">
      <alignment horizontal="center"/>
      <protection locked="0"/>
    </xf>
    <xf numFmtId="0" fontId="15" fillId="0" borderId="26" xfId="0" applyFont="1" applyBorder="1" applyAlignment="1">
      <alignment horizontal="left" wrapText="1"/>
    </xf>
    <xf numFmtId="0" fontId="15" fillId="0" borderId="27" xfId="0" applyFont="1" applyBorder="1" applyAlignment="1">
      <alignment horizontal="left" wrapText="1"/>
    </xf>
    <xf numFmtId="0" fontId="15" fillId="0" borderId="42" xfId="0" applyFont="1" applyBorder="1" applyAlignment="1">
      <alignment horizontal="left" wrapText="1"/>
    </xf>
    <xf numFmtId="0" fontId="4" fillId="0" borderId="28" xfId="0" applyFont="1" applyBorder="1" applyAlignment="1">
      <alignment horizontal="center"/>
    </xf>
    <xf numFmtId="0" fontId="4" fillId="0" borderId="7" xfId="0" applyFont="1" applyBorder="1" applyAlignment="1">
      <alignment horizontal="center"/>
    </xf>
    <xf numFmtId="0" fontId="4" fillId="0" borderId="19" xfId="0" applyFont="1" applyBorder="1" applyAlignment="1">
      <alignment horizontal="center"/>
    </xf>
    <xf numFmtId="0" fontId="16" fillId="0" borderId="7" xfId="0" applyFont="1" applyBorder="1" applyProtection="1">
      <protection locked="0"/>
    </xf>
    <xf numFmtId="0" fontId="16" fillId="0" borderId="19" xfId="0" applyFont="1" applyBorder="1" applyProtection="1">
      <protection locked="0"/>
    </xf>
    <xf numFmtId="0" fontId="16" fillId="0" borderId="17" xfId="0" quotePrefix="1" applyFont="1" applyBorder="1" applyProtection="1">
      <protection locked="0"/>
    </xf>
    <xf numFmtId="0" fontId="16" fillId="0" borderId="5" xfId="0" applyFont="1" applyBorder="1" applyProtection="1">
      <protection locked="0"/>
    </xf>
    <xf numFmtId="0" fontId="16" fillId="0" borderId="6" xfId="0" applyFont="1" applyBorder="1" applyProtection="1">
      <protection locked="0"/>
    </xf>
    <xf numFmtId="9" fontId="11" fillId="0" borderId="7" xfId="1" applyFont="1" applyBorder="1" applyAlignment="1" applyProtection="1">
      <alignment horizontal="center"/>
    </xf>
    <xf numFmtId="0" fontId="5" fillId="0" borderId="17" xfId="0" quotePrefix="1" applyFont="1" applyBorder="1" applyProtection="1">
      <protection locked="0"/>
    </xf>
    <xf numFmtId="0" fontId="5" fillId="0" borderId="5" xfId="0" applyFont="1" applyBorder="1" applyProtection="1">
      <protection locked="0"/>
    </xf>
    <xf numFmtId="0" fontId="5" fillId="0" borderId="18" xfId="0" applyFont="1" applyBorder="1" applyProtection="1">
      <protection locked="0"/>
    </xf>
    <xf numFmtId="0" fontId="17" fillId="0" borderId="6" xfId="0" quotePrefix="1" applyFont="1" applyBorder="1"/>
    <xf numFmtId="0" fontId="17" fillId="0" borderId="7" xfId="0" applyFont="1" applyBorder="1"/>
    <xf numFmtId="0" fontId="17" fillId="0" borderId="19" xfId="0" applyFont="1" applyBorder="1"/>
    <xf numFmtId="3" fontId="11" fillId="0" borderId="5" xfId="0" applyNumberFormat="1" applyFont="1" applyBorder="1" applyAlignment="1" applyProtection="1">
      <alignment horizontal="center"/>
      <protection locked="0"/>
    </xf>
    <xf numFmtId="0" fontId="11" fillId="0" borderId="6" xfId="0" applyFont="1" applyBorder="1" applyAlignment="1" applyProtection="1">
      <alignment horizontal="center"/>
      <protection locked="0"/>
    </xf>
    <xf numFmtId="0" fontId="11" fillId="0" borderId="23" xfId="0" applyFont="1" applyBorder="1" applyAlignment="1" applyProtection="1">
      <alignment horizontal="center"/>
      <protection locked="0"/>
    </xf>
    <xf numFmtId="3" fontId="11" fillId="0" borderId="6" xfId="0" applyNumberFormat="1" applyFont="1" applyBorder="1" applyAlignment="1" applyProtection="1">
      <alignment horizontal="center"/>
      <protection locked="0"/>
    </xf>
    <xf numFmtId="3" fontId="11" fillId="0" borderId="23" xfId="0" applyNumberFormat="1" applyFont="1" applyBorder="1" applyAlignment="1" applyProtection="1">
      <alignment horizontal="center"/>
      <protection locked="0"/>
    </xf>
    <xf numFmtId="0" fontId="11" fillId="0" borderId="14" xfId="0" applyFont="1" applyBorder="1" applyAlignment="1">
      <alignment horizontal="left"/>
    </xf>
    <xf numFmtId="0" fontId="11" fillId="0" borderId="0" xfId="0" applyFont="1" applyAlignment="1">
      <alignment horizontal="left"/>
    </xf>
    <xf numFmtId="0" fontId="4" fillId="0" borderId="14" xfId="0" applyFont="1" applyBorder="1" applyAlignment="1">
      <alignment horizontal="left"/>
    </xf>
    <xf numFmtId="0" fontId="4" fillId="0" borderId="0" xfId="0" applyFont="1" applyAlignment="1">
      <alignment horizontal="left"/>
    </xf>
    <xf numFmtId="3" fontId="11" fillId="0" borderId="6" xfId="0" applyNumberFormat="1" applyFont="1" applyBorder="1" applyProtection="1">
      <protection locked="0"/>
    </xf>
    <xf numFmtId="3" fontId="11" fillId="0" borderId="7" xfId="0" applyNumberFormat="1" applyFont="1" applyBorder="1" applyProtection="1">
      <protection locked="0"/>
    </xf>
    <xf numFmtId="3" fontId="11" fillId="0" borderId="19" xfId="0" applyNumberFormat="1" applyFont="1" applyBorder="1" applyProtection="1">
      <protection locked="0"/>
    </xf>
    <xf numFmtId="0" fontId="11" fillId="0" borderId="28" xfId="0" applyFont="1" applyBorder="1" applyAlignment="1">
      <alignment wrapText="1"/>
    </xf>
    <xf numFmtId="0" fontId="11" fillId="0" borderId="7" xfId="0" applyFont="1" applyBorder="1"/>
    <xf numFmtId="0" fontId="11" fillId="0" borderId="7" xfId="0" applyFont="1" applyBorder="1" applyAlignment="1">
      <alignment wrapText="1"/>
    </xf>
    <xf numFmtId="0" fontId="11" fillId="0" borderId="14" xfId="0" applyFont="1" applyBorder="1"/>
    <xf numFmtId="0" fontId="11" fillId="0" borderId="0" xfId="0" applyFont="1"/>
    <xf numFmtId="0" fontId="17" fillId="0" borderId="17" xfId="0" quotePrefix="1" applyFont="1" applyBorder="1"/>
    <xf numFmtId="0" fontId="17" fillId="0" borderId="5" xfId="0" applyFont="1" applyBorder="1"/>
    <xf numFmtId="0" fontId="4" fillId="0" borderId="14" xfId="0" applyFont="1" applyBorder="1" applyAlignment="1" applyProtection="1">
      <alignment horizontal="center" wrapText="1"/>
      <protection locked="0"/>
    </xf>
    <xf numFmtId="3" fontId="9" fillId="0" borderId="31" xfId="0" applyNumberFormat="1" applyFont="1" applyBorder="1" applyProtection="1">
      <protection locked="0"/>
    </xf>
    <xf numFmtId="3" fontId="9" fillId="0" borderId="32" xfId="0" applyNumberFormat="1" applyFont="1" applyBorder="1" applyProtection="1">
      <protection locked="0"/>
    </xf>
    <xf numFmtId="3" fontId="9" fillId="0" borderId="33" xfId="0" applyNumberFormat="1" applyFont="1" applyBorder="1" applyProtection="1">
      <protection locked="0"/>
    </xf>
    <xf numFmtId="0" fontId="4" fillId="0" borderId="11" xfId="0" applyFont="1" applyBorder="1" applyAlignment="1" applyProtection="1">
      <alignment horizontal="left"/>
      <protection locked="0"/>
    </xf>
    <xf numFmtId="0" fontId="4" fillId="0" borderId="12" xfId="0" applyFont="1" applyBorder="1" applyAlignment="1" applyProtection="1">
      <alignment horizontal="left"/>
      <protection locked="0"/>
    </xf>
    <xf numFmtId="0" fontId="4" fillId="0" borderId="13" xfId="0" applyFont="1" applyBorder="1" applyAlignment="1" applyProtection="1">
      <alignment horizontal="left"/>
      <protection locked="0"/>
    </xf>
    <xf numFmtId="0" fontId="9" fillId="0" borderId="8" xfId="0" applyFont="1" applyBorder="1" applyAlignment="1">
      <alignment horizontal="center"/>
    </xf>
    <xf numFmtId="0" fontId="9" fillId="0" borderId="4" xfId="0" applyFont="1" applyBorder="1" applyAlignment="1">
      <alignment horizontal="center"/>
    </xf>
    <xf numFmtId="0" fontId="9" fillId="0" borderId="15" xfId="0" applyFont="1" applyBorder="1" applyAlignment="1">
      <alignment horizontal="center"/>
    </xf>
    <xf numFmtId="3" fontId="4" fillId="0" borderId="10" xfId="0" applyNumberFormat="1" applyFont="1" applyBorder="1" applyProtection="1">
      <protection locked="0"/>
    </xf>
    <xf numFmtId="3" fontId="4" fillId="0" borderId="9" xfId="0" applyNumberFormat="1" applyFont="1" applyBorder="1" applyProtection="1">
      <protection locked="0"/>
    </xf>
    <xf numFmtId="0" fontId="2" fillId="0" borderId="22" xfId="0" applyFont="1" applyBorder="1"/>
    <xf numFmtId="0" fontId="2" fillId="0" borderId="3" xfId="0" applyFont="1" applyBorder="1"/>
    <xf numFmtId="0" fontId="5" fillId="3" borderId="34" xfId="0" quotePrefix="1" applyFont="1" applyFill="1" applyBorder="1" applyProtection="1">
      <protection locked="0"/>
    </xf>
    <xf numFmtId="0" fontId="5" fillId="3" borderId="35" xfId="0" applyFont="1" applyFill="1" applyBorder="1" applyProtection="1">
      <protection locked="0"/>
    </xf>
    <xf numFmtId="0" fontId="5" fillId="3" borderId="36" xfId="0" applyFont="1" applyFill="1" applyBorder="1" applyProtection="1">
      <protection locked="0"/>
    </xf>
    <xf numFmtId="0" fontId="11" fillId="0" borderId="20" xfId="0" applyFont="1" applyBorder="1"/>
    <xf numFmtId="0" fontId="11" fillId="0" borderId="1" xfId="0" applyFont="1" applyBorder="1"/>
    <xf numFmtId="0" fontId="11" fillId="0" borderId="28" xfId="0" applyFont="1" applyBorder="1"/>
    <xf numFmtId="3" fontId="9" fillId="0" borderId="29" xfId="0" applyNumberFormat="1" applyFont="1" applyBorder="1" applyProtection="1">
      <protection locked="0"/>
    </xf>
    <xf numFmtId="3" fontId="9" fillId="0" borderId="30" xfId="0" applyNumberFormat="1" applyFont="1" applyBorder="1" applyProtection="1">
      <protection locked="0"/>
    </xf>
    <xf numFmtId="3" fontId="11" fillId="0" borderId="20" xfId="0" applyNumberFormat="1" applyFont="1" applyBorder="1" applyAlignment="1" applyProtection="1">
      <alignment horizontal="center"/>
      <protection locked="0"/>
    </xf>
    <xf numFmtId="3" fontId="11" fillId="0" borderId="1" xfId="0" applyNumberFormat="1" applyFont="1" applyBorder="1" applyAlignment="1" applyProtection="1">
      <alignment horizontal="center"/>
      <protection locked="0"/>
    </xf>
    <xf numFmtId="3" fontId="11" fillId="0" borderId="21" xfId="0" applyNumberFormat="1" applyFont="1" applyBorder="1" applyAlignment="1" applyProtection="1">
      <alignment horizontal="center"/>
      <protection locked="0"/>
    </xf>
    <xf numFmtId="3" fontId="11" fillId="0" borderId="14" xfId="0" applyNumberFormat="1" applyFont="1" applyBorder="1" applyAlignment="1" applyProtection="1">
      <alignment horizontal="center"/>
      <protection locked="0"/>
    </xf>
    <xf numFmtId="3" fontId="11" fillId="0" borderId="0" xfId="0" applyNumberFormat="1" applyFont="1" applyAlignment="1" applyProtection="1">
      <alignment horizontal="center"/>
      <protection locked="0"/>
    </xf>
    <xf numFmtId="3" fontId="11" fillId="0" borderId="16" xfId="0" applyNumberFormat="1" applyFont="1" applyBorder="1" applyAlignment="1" applyProtection="1">
      <alignment horizontal="center"/>
      <protection locked="0"/>
    </xf>
    <xf numFmtId="3" fontId="11" fillId="0" borderId="37" xfId="0" applyNumberFormat="1" applyFont="1" applyBorder="1" applyAlignment="1" applyProtection="1">
      <alignment horizontal="center"/>
      <protection locked="0"/>
    </xf>
    <xf numFmtId="3" fontId="11" fillId="0" borderId="38" xfId="0" applyNumberFormat="1" applyFont="1" applyBorder="1" applyAlignment="1" applyProtection="1">
      <alignment horizontal="center"/>
      <protection locked="0"/>
    </xf>
    <xf numFmtId="3" fontId="11" fillId="0" borderId="39" xfId="0" applyNumberFormat="1" applyFont="1" applyBorder="1" applyAlignment="1" applyProtection="1">
      <alignment horizontal="center"/>
      <protection locked="0"/>
    </xf>
    <xf numFmtId="0" fontId="11" fillId="0" borderId="4" xfId="0" applyFont="1" applyBorder="1" applyAlignment="1">
      <alignment horizontal="left"/>
    </xf>
    <xf numFmtId="0" fontId="11" fillId="0" borderId="15" xfId="0" applyFont="1" applyBorder="1" applyAlignment="1">
      <alignment horizontal="left"/>
    </xf>
    <xf numFmtId="3" fontId="4" fillId="0" borderId="10" xfId="0" applyNumberFormat="1" applyFont="1" applyBorder="1" applyAlignment="1" applyProtection="1">
      <alignment horizontal="left"/>
      <protection locked="0"/>
    </xf>
    <xf numFmtId="3" fontId="4" fillId="0" borderId="9" xfId="0" applyNumberFormat="1" applyFont="1" applyBorder="1" applyAlignment="1" applyProtection="1">
      <alignment horizontal="left"/>
      <protection locked="0"/>
    </xf>
    <xf numFmtId="0" fontId="2" fillId="0" borderId="22" xfId="0" applyFont="1" applyBorder="1" applyAlignment="1">
      <alignment horizontal="right"/>
    </xf>
    <xf numFmtId="0" fontId="2" fillId="0" borderId="3" xfId="0" applyFont="1" applyBorder="1" applyAlignment="1">
      <alignment horizontal="right"/>
    </xf>
    <xf numFmtId="0" fontId="4" fillId="3" borderId="14" xfId="0" applyFont="1" applyFill="1" applyBorder="1" applyAlignment="1">
      <alignment horizontal="left"/>
    </xf>
    <xf numFmtId="0" fontId="4" fillId="3" borderId="0" xfId="0" applyFont="1" applyFill="1" applyAlignment="1">
      <alignment horizontal="left"/>
    </xf>
    <xf numFmtId="0" fontId="4" fillId="3" borderId="16" xfId="0" applyFont="1" applyFill="1" applyBorder="1" applyAlignment="1">
      <alignment horizontal="left"/>
    </xf>
    <xf numFmtId="0" fontId="10" fillId="0" borderId="17" xfId="0" applyFont="1" applyBorder="1" applyProtection="1">
      <protection locked="0"/>
    </xf>
    <xf numFmtId="0" fontId="10" fillId="0" borderId="5" xfId="0" applyFont="1" applyBorder="1" applyProtection="1">
      <protection locked="0"/>
    </xf>
    <xf numFmtId="14" fontId="9" fillId="0" borderId="28" xfId="0" applyNumberFormat="1" applyFont="1" applyBorder="1" applyProtection="1">
      <protection locked="0"/>
    </xf>
    <xf numFmtId="0" fontId="9" fillId="0" borderId="23" xfId="0" applyNumberFormat="1" applyFont="1" applyBorder="1" applyProtection="1">
      <protection locked="0"/>
    </xf>
    <xf numFmtId="0" fontId="9" fillId="0" borderId="6" xfId="0" applyNumberFormat="1" applyFont="1" applyBorder="1" applyProtection="1">
      <protection locked="0"/>
    </xf>
    <xf numFmtId="0" fontId="9" fillId="0" borderId="7" xfId="0" applyNumberFormat="1" applyFont="1" applyBorder="1" applyProtection="1">
      <protection locked="0"/>
    </xf>
    <xf numFmtId="0" fontId="9" fillId="0" borderId="19" xfId="0" applyNumberFormat="1" applyFont="1" applyBorder="1" applyProtection="1">
      <protection locked="0"/>
    </xf>
    <xf numFmtId="0" fontId="16" fillId="0" borderId="28" xfId="0" applyFont="1" applyBorder="1" applyAlignment="1" applyProtection="1">
      <alignment horizontal="left" wrapText="1"/>
    </xf>
    <xf numFmtId="0" fontId="16" fillId="0" borderId="7" xfId="0" applyFont="1" applyBorder="1" applyAlignment="1" applyProtection="1">
      <alignment horizontal="left" wrapText="1"/>
    </xf>
    <xf numFmtId="0" fontId="16" fillId="0" borderId="17" xfId="0" quotePrefix="1" applyFont="1" applyBorder="1" applyProtection="1"/>
    <xf numFmtId="0" fontId="16" fillId="0" borderId="5" xfId="0" applyFont="1" applyBorder="1" applyProtection="1"/>
    <xf numFmtId="0" fontId="16" fillId="0" borderId="6" xfId="0" quotePrefix="1" applyFont="1" applyBorder="1" applyProtection="1"/>
    <xf numFmtId="0" fontId="16" fillId="0" borderId="7" xfId="0" applyFont="1" applyBorder="1" applyProtection="1"/>
    <xf numFmtId="0" fontId="16" fillId="0" borderId="19" xfId="0" applyFont="1" applyBorder="1" applyProtection="1"/>
  </cellXfs>
  <cellStyles count="5">
    <cellStyle name="Good" xfId="2" builtinId="26"/>
    <cellStyle name="Hyperlink" xfId="4" builtinId="8"/>
    <cellStyle name="Neutral" xfId="3" builtinId="28"/>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617220</xdr:colOff>
          <xdr:row>51</xdr:row>
          <xdr:rowOff>129540</xdr:rowOff>
        </xdr:from>
        <xdr:to>
          <xdr:col>0</xdr:col>
          <xdr:colOff>2941320</xdr:colOff>
          <xdr:row>55</xdr:row>
          <xdr:rowOff>106680</xdr:rowOff>
        </xdr:to>
        <xdr:sp macro="" textlink="">
          <xdr:nvSpPr>
            <xdr:cNvPr id="1157" name="Object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56"/>
  <sheetViews>
    <sheetView tabSelected="1" topLeftCell="A14" zoomScaleNormal="100" zoomScaleSheetLayoutView="100" workbookViewId="0">
      <selection activeCell="A51" sqref="A51:C51"/>
    </sheetView>
  </sheetViews>
  <sheetFormatPr defaultRowHeight="13.2" x14ac:dyDescent="0.25"/>
  <cols>
    <col min="1" max="1" width="62.109375" customWidth="1"/>
    <col min="2" max="3" width="15.5546875" style="2" customWidth="1"/>
    <col min="4" max="4" width="52.5546875" bestFit="1" customWidth="1"/>
    <col min="5" max="7" width="0" hidden="1" customWidth="1"/>
    <col min="8" max="8" width="11.5546875" hidden="1" customWidth="1"/>
    <col min="9" max="13" width="0" hidden="1" customWidth="1"/>
  </cols>
  <sheetData>
    <row r="1" spans="1:10" s="6" customFormat="1" ht="13.8" x14ac:dyDescent="0.25">
      <c r="A1" s="25" t="s">
        <v>0</v>
      </c>
      <c r="B1" s="98" t="s">
        <v>1</v>
      </c>
      <c r="C1" s="99"/>
      <c r="D1" s="9"/>
    </row>
    <row r="2" spans="1:10" ht="15" customHeight="1" x14ac:dyDescent="0.3">
      <c r="A2" s="26"/>
      <c r="B2" s="100"/>
      <c r="C2" s="101"/>
      <c r="D2" s="10"/>
      <c r="E2" s="10"/>
      <c r="F2" s="10"/>
      <c r="G2" s="10"/>
      <c r="H2" s="10"/>
      <c r="I2" s="10"/>
      <c r="J2" s="10"/>
    </row>
    <row r="3" spans="1:10" s="5" customFormat="1" ht="18" customHeight="1" x14ac:dyDescent="0.3">
      <c r="A3" s="27" t="s">
        <v>74</v>
      </c>
      <c r="B3" s="69">
        <v>2024</v>
      </c>
      <c r="C3" s="70">
        <v>2023</v>
      </c>
      <c r="D3" s="11"/>
      <c r="E3" s="56" t="s">
        <v>3</v>
      </c>
      <c r="F3" s="11"/>
      <c r="G3" s="11"/>
      <c r="H3" s="11"/>
      <c r="I3" s="11"/>
      <c r="J3" s="11"/>
    </row>
    <row r="4" spans="1:10" ht="21.75" customHeight="1" x14ac:dyDescent="0.3">
      <c r="A4" s="28" t="s">
        <v>70</v>
      </c>
      <c r="B4" s="53" t="s">
        <v>4</v>
      </c>
      <c r="C4" s="60" t="s">
        <v>4</v>
      </c>
      <c r="D4" s="10"/>
      <c r="E4" s="56" t="s">
        <v>5</v>
      </c>
      <c r="F4" s="10"/>
      <c r="G4" s="10"/>
      <c r="H4" s="10"/>
      <c r="I4" s="10"/>
      <c r="J4" s="10"/>
    </row>
    <row r="5" spans="1:10" ht="21" customHeight="1" x14ac:dyDescent="0.3">
      <c r="A5" s="29" t="s">
        <v>6</v>
      </c>
      <c r="B5" s="19"/>
      <c r="C5" s="61"/>
      <c r="D5" s="10"/>
      <c r="E5" s="56" t="s">
        <v>7</v>
      </c>
      <c r="F5" s="10"/>
      <c r="G5" s="10"/>
      <c r="H5" s="10"/>
      <c r="I5" s="10"/>
      <c r="J5" s="10"/>
    </row>
    <row r="6" spans="1:10" ht="16.5" customHeight="1" x14ac:dyDescent="0.3">
      <c r="A6" s="38" t="s">
        <v>8</v>
      </c>
      <c r="B6" s="19"/>
      <c r="C6" s="61"/>
      <c r="D6" s="10"/>
      <c r="E6" s="56" t="s">
        <v>9</v>
      </c>
      <c r="F6" s="10"/>
      <c r="G6" s="13"/>
      <c r="H6" s="10"/>
      <c r="I6" s="10"/>
      <c r="J6" s="10"/>
    </row>
    <row r="7" spans="1:10" ht="16.5" customHeight="1" x14ac:dyDescent="0.25">
      <c r="A7" s="30" t="s">
        <v>10</v>
      </c>
      <c r="B7" s="19"/>
      <c r="C7" s="61"/>
      <c r="D7" s="10"/>
      <c r="E7" s="10"/>
      <c r="F7" s="10"/>
      <c r="G7" s="10"/>
      <c r="H7" s="10"/>
      <c r="I7" s="10"/>
      <c r="J7" s="10"/>
    </row>
    <row r="8" spans="1:10" ht="16.5" customHeight="1" x14ac:dyDescent="0.25">
      <c r="A8" s="30" t="s">
        <v>11</v>
      </c>
      <c r="B8" s="19"/>
      <c r="C8" s="61"/>
      <c r="D8" s="10"/>
      <c r="E8" s="10"/>
      <c r="F8" s="10"/>
      <c r="G8" s="10"/>
      <c r="H8" s="10"/>
      <c r="I8" s="10"/>
      <c r="J8" s="10"/>
    </row>
    <row r="9" spans="1:10" ht="16.5" customHeight="1" x14ac:dyDescent="0.3">
      <c r="A9" s="37" t="s">
        <v>12</v>
      </c>
      <c r="B9" s="20">
        <f>SUM(B6:B8)</f>
        <v>0</v>
      </c>
      <c r="C9" s="62">
        <f>SUM(C6:C8)</f>
        <v>0</v>
      </c>
      <c r="D9" t="str">
        <f>IF(B2&gt;0,IF(B9=0,"Förklaring till saknad insamlingsintäkt ska lämnas",""),"")</f>
        <v/>
      </c>
      <c r="E9" s="56" t="s">
        <v>13</v>
      </c>
      <c r="F9" s="10"/>
      <c r="G9" s="10"/>
      <c r="H9" s="10"/>
      <c r="I9" s="10"/>
      <c r="J9" s="10"/>
    </row>
    <row r="10" spans="1:10" ht="20.25" customHeight="1" x14ac:dyDescent="0.3">
      <c r="A10" s="29" t="s">
        <v>14</v>
      </c>
      <c r="B10" s="19"/>
      <c r="C10" s="61"/>
      <c r="D10" s="10"/>
      <c r="E10" s="56" t="s">
        <v>15</v>
      </c>
      <c r="F10" s="10"/>
      <c r="G10" s="10"/>
      <c r="H10" s="10"/>
      <c r="I10" s="10"/>
      <c r="J10" s="10"/>
    </row>
    <row r="11" spans="1:10" ht="14.25" customHeight="1" x14ac:dyDescent="0.3">
      <c r="A11" s="30" t="s">
        <v>16</v>
      </c>
      <c r="B11" s="19"/>
      <c r="C11" s="61"/>
      <c r="D11" s="10"/>
      <c r="E11" s="56" t="s">
        <v>17</v>
      </c>
      <c r="F11" s="10"/>
      <c r="G11" s="10"/>
      <c r="H11" s="10"/>
      <c r="I11" s="10"/>
      <c r="J11" s="10"/>
    </row>
    <row r="12" spans="1:10" ht="17.25" customHeight="1" x14ac:dyDescent="0.3">
      <c r="A12" s="30" t="s">
        <v>18</v>
      </c>
      <c r="B12" s="19"/>
      <c r="C12" s="61"/>
      <c r="D12" s="10"/>
      <c r="E12" s="57" t="s">
        <v>19</v>
      </c>
      <c r="F12" s="10"/>
      <c r="G12" s="10"/>
      <c r="H12" s="10"/>
      <c r="I12" s="10"/>
      <c r="J12" s="10"/>
    </row>
    <row r="13" spans="1:10" s="5" customFormat="1" ht="17.25" customHeight="1" x14ac:dyDescent="0.3">
      <c r="A13" s="31" t="s">
        <v>20</v>
      </c>
      <c r="B13" s="21"/>
      <c r="C13" s="63"/>
      <c r="D13" s="11"/>
      <c r="E13" s="56" t="s">
        <v>21</v>
      </c>
      <c r="F13" s="11"/>
      <c r="G13" s="11"/>
      <c r="H13" s="11"/>
      <c r="I13" s="11"/>
      <c r="J13" s="11"/>
    </row>
    <row r="14" spans="1:10" s="5" customFormat="1" ht="17.25" customHeight="1" x14ac:dyDescent="0.3">
      <c r="A14" s="31" t="s">
        <v>22</v>
      </c>
      <c r="B14" s="21"/>
      <c r="C14" s="63"/>
      <c r="D14" s="11"/>
      <c r="E14" s="56" t="s">
        <v>23</v>
      </c>
      <c r="F14" s="11"/>
      <c r="G14" s="11"/>
      <c r="H14" s="11"/>
      <c r="I14" s="11"/>
      <c r="J14" s="11"/>
    </row>
    <row r="15" spans="1:10" ht="18" customHeight="1" x14ac:dyDescent="0.3">
      <c r="A15" s="30" t="s">
        <v>24</v>
      </c>
      <c r="B15" s="19"/>
      <c r="C15" s="61"/>
      <c r="D15" s="10"/>
      <c r="E15" s="59" t="s">
        <v>25</v>
      </c>
    </row>
    <row r="16" spans="1:10" ht="19.5" customHeight="1" x14ac:dyDescent="0.3">
      <c r="A16" s="37" t="s">
        <v>26</v>
      </c>
      <c r="B16" s="20">
        <f>SUM(B11+B12+B15)</f>
        <v>0</v>
      </c>
      <c r="C16" s="62">
        <f>SUM(C11+C12+C15)</f>
        <v>0</v>
      </c>
      <c r="D16" s="71"/>
      <c r="E16" s="56"/>
    </row>
    <row r="17" spans="1:8" ht="18.75" customHeight="1" x14ac:dyDescent="0.25">
      <c r="A17" s="30" t="s">
        <v>27</v>
      </c>
      <c r="B17" s="19"/>
      <c r="C17" s="61"/>
      <c r="D17" t="str">
        <f>IF(B17&gt;(0.05*B18),"Förklaring till poster ingående i R 130 ska lämnas","")</f>
        <v/>
      </c>
    </row>
    <row r="18" spans="1:8" s="6" customFormat="1" ht="19.5" customHeight="1" x14ac:dyDescent="0.25">
      <c r="A18" s="72" t="s">
        <v>28</v>
      </c>
      <c r="B18" s="22">
        <f>B9+B16+B17</f>
        <v>0</v>
      </c>
      <c r="C18" s="64">
        <f>C9+C16+C17</f>
        <v>0</v>
      </c>
      <c r="D18" s="9"/>
    </row>
    <row r="19" spans="1:8" ht="6" customHeight="1" x14ac:dyDescent="0.25">
      <c r="A19" s="30"/>
      <c r="B19" s="19"/>
      <c r="C19" s="61"/>
      <c r="D19" s="10"/>
    </row>
    <row r="20" spans="1:8" s="3" customFormat="1" ht="15" customHeight="1" x14ac:dyDescent="0.25">
      <c r="A20" s="29" t="s">
        <v>29</v>
      </c>
      <c r="B20" s="23"/>
      <c r="C20" s="65"/>
      <c r="D20" s="12"/>
    </row>
    <row r="21" spans="1:8" s="5" customFormat="1" ht="17.25" customHeight="1" x14ac:dyDescent="0.3">
      <c r="A21" s="31" t="s">
        <v>30</v>
      </c>
      <c r="B21" s="21"/>
      <c r="C21" s="63"/>
      <c r="D21" s="11"/>
      <c r="H21" s="58"/>
    </row>
    <row r="22" spans="1:8" ht="6.75" customHeight="1" x14ac:dyDescent="0.25">
      <c r="A22" s="30"/>
      <c r="B22" s="19"/>
      <c r="C22" s="61"/>
      <c r="D22" s="10"/>
    </row>
    <row r="23" spans="1:8" ht="15" customHeight="1" x14ac:dyDescent="0.25">
      <c r="A23" s="29" t="s">
        <v>31</v>
      </c>
      <c r="B23" s="19"/>
      <c r="C23" s="61"/>
      <c r="D23" s="10"/>
    </row>
    <row r="24" spans="1:8" ht="16.5" customHeight="1" x14ac:dyDescent="0.25">
      <c r="A24" s="30" t="s">
        <v>32</v>
      </c>
      <c r="B24" s="19"/>
      <c r="C24" s="61"/>
      <c r="D24" t="str">
        <f>IF(B24&gt;B7,"Förklaring till negativt resultat ska lämnas","")</f>
        <v/>
      </c>
    </row>
    <row r="25" spans="1:8" s="1" customFormat="1" ht="16.5" customHeight="1" x14ac:dyDescent="0.25">
      <c r="A25" s="30" t="s">
        <v>33</v>
      </c>
      <c r="B25" s="19"/>
      <c r="C25" s="61"/>
      <c r="D25" t="str">
        <f>IF(B25&gt;(0.6*B8),"Förklaring till höga kostnader gåvobevis ska lämnas","")</f>
        <v/>
      </c>
      <c r="E25" s="33"/>
      <c r="F25" s="33"/>
      <c r="G25" s="33"/>
      <c r="H25" s="33"/>
    </row>
    <row r="26" spans="1:8" ht="16.5" customHeight="1" x14ac:dyDescent="0.25">
      <c r="A26" s="30" t="s">
        <v>34</v>
      </c>
      <c r="B26" s="19"/>
      <c r="C26" s="61"/>
      <c r="D26" s="10"/>
    </row>
    <row r="27" spans="1:8" ht="16.5" customHeight="1" x14ac:dyDescent="0.25">
      <c r="A27" s="29" t="s">
        <v>35</v>
      </c>
      <c r="B27" s="20">
        <f>SUM(B24:B26)</f>
        <v>0</v>
      </c>
      <c r="C27" s="62">
        <f>SUM(C24:C26)</f>
        <v>0</v>
      </c>
      <c r="D27" t="str">
        <f>IF((B27-B24)&gt;(B9-B7),"Förklaring till höga insamlingskostnader ska lämnas","")</f>
        <v/>
      </c>
    </row>
    <row r="28" spans="1:8" ht="4.5" customHeight="1" x14ac:dyDescent="0.25">
      <c r="A28" s="29"/>
      <c r="B28" s="23"/>
      <c r="C28" s="65"/>
      <c r="D28" s="10"/>
    </row>
    <row r="29" spans="1:8" ht="16.5" customHeight="1" x14ac:dyDescent="0.25">
      <c r="A29" s="38" t="s">
        <v>36</v>
      </c>
      <c r="B29" s="19"/>
      <c r="C29" s="61"/>
      <c r="D29" s="10"/>
    </row>
    <row r="30" spans="1:8" s="3" customFormat="1" ht="17.25" customHeight="1" x14ac:dyDescent="0.25">
      <c r="A30" s="30" t="s">
        <v>37</v>
      </c>
      <c r="B30" s="23"/>
      <c r="C30" s="65"/>
      <c r="D30" s="12"/>
      <c r="E30" s="49"/>
    </row>
    <row r="31" spans="1:8" s="3" customFormat="1" ht="15.75" customHeight="1" x14ac:dyDescent="0.25">
      <c r="A31" s="29" t="s">
        <v>101</v>
      </c>
      <c r="B31" s="20">
        <f>B27+B29+B30</f>
        <v>0</v>
      </c>
      <c r="C31" s="62">
        <f>C27+C29+C30</f>
        <v>0</v>
      </c>
      <c r="D31" s="50"/>
    </row>
    <row r="32" spans="1:8" ht="5.25" customHeight="1" x14ac:dyDescent="0.25">
      <c r="A32" s="30"/>
      <c r="B32" s="19"/>
      <c r="C32" s="61"/>
      <c r="D32" s="10"/>
    </row>
    <row r="33" spans="1:4" ht="15" customHeight="1" x14ac:dyDescent="0.25">
      <c r="A33" s="29" t="s">
        <v>38</v>
      </c>
      <c r="B33" s="19"/>
      <c r="C33" s="61"/>
      <c r="D33" s="10"/>
    </row>
    <row r="34" spans="1:4" ht="15.75" customHeight="1" x14ac:dyDescent="0.25">
      <c r="A34" s="30" t="s">
        <v>71</v>
      </c>
      <c r="B34" s="19"/>
      <c r="C34" s="61"/>
      <c r="D34" s="10"/>
    </row>
    <row r="35" spans="1:4" ht="15.75" customHeight="1" x14ac:dyDescent="0.25">
      <c r="A35" s="30" t="s">
        <v>39</v>
      </c>
      <c r="B35" s="19"/>
      <c r="C35" s="61"/>
      <c r="D35" s="10"/>
    </row>
    <row r="36" spans="1:4" ht="15.75" customHeight="1" x14ac:dyDescent="0.25">
      <c r="A36" s="29" t="s">
        <v>40</v>
      </c>
      <c r="B36" s="20">
        <f>B34+B35</f>
        <v>0</v>
      </c>
      <c r="C36" s="62">
        <f>C34+C35</f>
        <v>0</v>
      </c>
      <c r="D36" s="10"/>
    </row>
    <row r="37" spans="1:4" ht="5.25" customHeight="1" x14ac:dyDescent="0.25">
      <c r="A37" s="30"/>
      <c r="B37" s="19"/>
      <c r="C37" s="61"/>
      <c r="D37" s="10"/>
    </row>
    <row r="38" spans="1:4" ht="13.8" x14ac:dyDescent="0.25">
      <c r="A38" s="29" t="s">
        <v>41</v>
      </c>
      <c r="B38" s="20">
        <f>SUM(B18-B20-B27-B29-B30+B36)</f>
        <v>0</v>
      </c>
      <c r="C38" s="62">
        <f>SUM(C18-C20-C27-C29-C30+C36)</f>
        <v>0</v>
      </c>
      <c r="D38" s="10"/>
    </row>
    <row r="39" spans="1:4" ht="4.5" customHeight="1" x14ac:dyDescent="0.25">
      <c r="A39" s="30"/>
      <c r="B39" s="19"/>
      <c r="C39" s="61"/>
      <c r="D39" s="10"/>
    </row>
    <row r="40" spans="1:4" ht="13.8" x14ac:dyDescent="0.25">
      <c r="A40" s="29" t="s">
        <v>42</v>
      </c>
      <c r="B40" s="23"/>
      <c r="C40" s="65"/>
      <c r="D40" s="10"/>
    </row>
    <row r="41" spans="1:4" ht="5.25" customHeight="1" x14ac:dyDescent="0.25">
      <c r="A41" s="30"/>
      <c r="B41" s="19"/>
      <c r="C41" s="61"/>
      <c r="D41" s="10"/>
    </row>
    <row r="42" spans="1:4" s="6" customFormat="1" ht="19.5" customHeight="1" x14ac:dyDescent="0.25">
      <c r="A42" s="32" t="s">
        <v>43</v>
      </c>
      <c r="B42" s="22">
        <f>SUM(B38-ABS(B40))</f>
        <v>0</v>
      </c>
      <c r="C42" s="64">
        <f>SUM(C38-ABS(C40))</f>
        <v>0</v>
      </c>
      <c r="D42" s="9"/>
    </row>
    <row r="43" spans="1:4" ht="4.5" customHeight="1" x14ac:dyDescent="0.25">
      <c r="A43" s="30"/>
      <c r="B43" s="24"/>
      <c r="C43" s="66"/>
      <c r="D43" s="10"/>
    </row>
    <row r="44" spans="1:4" s="5" customFormat="1" x14ac:dyDescent="0.25">
      <c r="A44" s="27" t="s">
        <v>2</v>
      </c>
      <c r="B44" s="69">
        <v>2024</v>
      </c>
      <c r="C44" s="70">
        <v>2023</v>
      </c>
    </row>
    <row r="45" spans="1:4" ht="15.6" x14ac:dyDescent="0.3">
      <c r="A45" s="28" t="s">
        <v>44</v>
      </c>
      <c r="B45" s="54" t="s">
        <v>4</v>
      </c>
      <c r="C45" s="67" t="s">
        <v>4</v>
      </c>
    </row>
    <row r="46" spans="1:4" ht="18" customHeight="1" x14ac:dyDescent="0.25">
      <c r="A46" s="29" t="s">
        <v>45</v>
      </c>
      <c r="B46" s="19"/>
      <c r="C46" s="61"/>
    </row>
    <row r="47" spans="1:4" ht="18" customHeight="1" x14ac:dyDescent="0.25">
      <c r="A47" s="29" t="s">
        <v>46</v>
      </c>
      <c r="B47" s="19"/>
      <c r="C47" s="61"/>
      <c r="D47" s="33"/>
    </row>
    <row r="48" spans="1:4" ht="18" customHeight="1" x14ac:dyDescent="0.25">
      <c r="A48" s="29" t="s">
        <v>47</v>
      </c>
      <c r="B48" s="19"/>
      <c r="C48" s="61"/>
    </row>
    <row r="49" spans="1:3" ht="16.2" customHeight="1" x14ac:dyDescent="0.25">
      <c r="A49" s="29" t="s">
        <v>48</v>
      </c>
      <c r="B49" s="19"/>
      <c r="C49" s="61"/>
    </row>
    <row r="50" spans="1:3" ht="15" customHeight="1" x14ac:dyDescent="0.25">
      <c r="A50" s="105" t="str">
        <f>IF(B46-B47-B48-B49=0," ","OBS! Diff mellan tillgångar och summa skulder &amp; eget kapital!")</f>
        <v xml:space="preserve"> </v>
      </c>
      <c r="B50" s="106"/>
      <c r="C50" s="107"/>
    </row>
    <row r="51" spans="1:3" ht="34.5" customHeight="1" thickBot="1" x14ac:dyDescent="0.35">
      <c r="A51" s="102" t="s">
        <v>103</v>
      </c>
      <c r="B51" s="103"/>
      <c r="C51" s="104"/>
    </row>
    <row r="52" spans="1:3" x14ac:dyDescent="0.25">
      <c r="A52" s="95"/>
    </row>
    <row r="53" spans="1:3" ht="17.25" customHeight="1" x14ac:dyDescent="0.25"/>
    <row r="54" spans="1:3" ht="18.75" customHeight="1" x14ac:dyDescent="0.25"/>
    <row r="56" spans="1:3" x14ac:dyDescent="0.25">
      <c r="B56" s="68"/>
    </row>
  </sheetData>
  <sheetProtection algorithmName="SHA-512" hashValue="GfyIufdNuu2CVtXXmKHzX+DQ7eDOmKlaiHAtjTb65C86q6DUsahksDFi9IOiz/T69FbAGK2uFQOEECb5ZbsDQw==" saltValue="2Unjcv3TXmu1QqNLRpAuZw==" spinCount="100000" sheet="1" scenarios="1"/>
  <mergeCells count="4">
    <mergeCell ref="B1:C1"/>
    <mergeCell ref="B2:C2"/>
    <mergeCell ref="A51:C51"/>
    <mergeCell ref="A50:C50"/>
  </mergeCells>
  <phoneticPr fontId="8" type="noConversion"/>
  <pageMargins left="0.6692913385826772" right="0.39370078740157483" top="0.82677165354330717" bottom="0.62992125984251968" header="0.47244094488188981" footer="0.27559055118110237"/>
  <pageSetup paperSize="9" scale="91" orientation="portrait" r:id="rId1"/>
  <headerFooter alignWithMargins="0">
    <oddHeader xml:space="preserve">&amp;L&amp;"Arial,Fet"&amp;11 &amp;C&amp;"Arial,Fet"&amp;12RESULTAT OCH BALANSRÄKNING
&amp;RSvensk Insamlingskontroll&amp;"Arial,Fet"&amp;12
</oddHeader>
    <oddFooter>&amp;F</oddFooter>
  </headerFooter>
  <drawing r:id="rId2"/>
  <legacyDrawing r:id="rId3"/>
  <oleObjects>
    <mc:AlternateContent xmlns:mc="http://schemas.openxmlformats.org/markup-compatibility/2006">
      <mc:Choice Requires="x14">
        <oleObject progId="Package" dvAspect="DVASPECT_ICON" shapeId="1157" r:id="rId4">
          <objectPr defaultSize="0" autoPict="0" r:id="rId5">
            <anchor moveWithCells="1">
              <from>
                <xdr:col>0</xdr:col>
                <xdr:colOff>617220</xdr:colOff>
                <xdr:row>51</xdr:row>
                <xdr:rowOff>129540</xdr:rowOff>
              </from>
              <to>
                <xdr:col>0</xdr:col>
                <xdr:colOff>2941320</xdr:colOff>
                <xdr:row>55</xdr:row>
                <xdr:rowOff>106680</xdr:rowOff>
              </to>
            </anchor>
          </objectPr>
        </oleObject>
      </mc:Choice>
      <mc:Fallback>
        <oleObject progId="Package" dvAspect="DVASPECT_ICON" shapeId="1157"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6"/>
  <sheetViews>
    <sheetView showGridLines="0" topLeftCell="A10" zoomScaleNormal="100" zoomScaleSheetLayoutView="80" workbookViewId="0">
      <selection activeCell="A31" sqref="A31:B31"/>
    </sheetView>
  </sheetViews>
  <sheetFormatPr defaultColWidth="9.109375" defaultRowHeight="13.2" x14ac:dyDescent="0.25"/>
  <cols>
    <col min="1" max="1" width="6.109375" customWidth="1"/>
    <col min="2" max="2" width="72.5546875" customWidth="1"/>
    <col min="3" max="3" width="11.88671875" customWidth="1"/>
    <col min="4" max="4" width="11.5546875" customWidth="1"/>
    <col min="5" max="5" width="10" style="8" customWidth="1"/>
    <col min="6" max="6" width="48.109375" style="8" customWidth="1"/>
    <col min="7" max="7" width="71.5546875" hidden="1" customWidth="1"/>
    <col min="11" max="11" width="12" customWidth="1"/>
  </cols>
  <sheetData>
    <row r="1" spans="1:14" s="7" customFormat="1" ht="15" customHeight="1" x14ac:dyDescent="0.25">
      <c r="A1" s="149" t="s">
        <v>85</v>
      </c>
      <c r="B1" s="150"/>
      <c r="C1" s="143" t="s">
        <v>1</v>
      </c>
      <c r="D1" s="144"/>
      <c r="E1" s="145"/>
      <c r="F1" s="139" t="s">
        <v>84</v>
      </c>
    </row>
    <row r="2" spans="1:14" s="4" customFormat="1" ht="15" customHeight="1" x14ac:dyDescent="0.3">
      <c r="A2" s="151">
        <f>'RR &amp; BR'!A2</f>
        <v>0</v>
      </c>
      <c r="B2" s="152"/>
      <c r="C2" s="146">
        <f>'RR &amp; BR'!B2</f>
        <v>0</v>
      </c>
      <c r="D2" s="147"/>
      <c r="E2" s="148"/>
      <c r="F2" s="139"/>
    </row>
    <row r="3" spans="1:14" ht="14.25" customHeight="1" x14ac:dyDescent="0.25">
      <c r="A3" s="16" t="s">
        <v>49</v>
      </c>
      <c r="B3" s="17"/>
      <c r="C3" s="17">
        <v>2024</v>
      </c>
      <c r="D3" s="17">
        <v>2023</v>
      </c>
      <c r="E3" s="18"/>
      <c r="F3" s="73"/>
      <c r="G3" s="9"/>
    </row>
    <row r="4" spans="1:14" ht="33.75" customHeight="1" x14ac:dyDescent="0.25">
      <c r="A4" s="156" t="s">
        <v>50</v>
      </c>
      <c r="B4" s="157"/>
      <c r="C4" s="85">
        <f>IFERROR(SUM('RR &amp; BR'!B31-'RR &amp; BR'!B24)/('RR &amp; BR'!B18-'RR &amp; BR'!B24+'RR &amp; BR'!B34),0)</f>
        <v>0</v>
      </c>
      <c r="D4" s="85">
        <f>IFERROR(SUM('RR &amp; BR'!C31-'RR &amp; BR'!C24)/('RR &amp; BR'!C18-'RR &amp; BR'!C24+'RR &amp; BR'!C34),0)</f>
        <v>0</v>
      </c>
      <c r="E4" s="86" t="str">
        <f>IF(C4&gt;0.2499,"NOT","")</f>
        <v/>
      </c>
      <c r="F4" s="90" t="str">
        <f>IF(E4="NOT",G4,"")</f>
        <v/>
      </c>
      <c r="G4" s="90" t="s">
        <v>86</v>
      </c>
      <c r="H4" s="6"/>
      <c r="I4" s="6"/>
      <c r="N4" s="33"/>
    </row>
    <row r="5" spans="1:14" ht="33.75" customHeight="1" x14ac:dyDescent="0.25">
      <c r="A5" s="80" t="s">
        <v>75</v>
      </c>
      <c r="B5" s="78"/>
      <c r="C5" s="113" t="str">
        <f>IF(AND(C4&gt;0.2499,D4&gt;0.2499),"JA","NEJ")</f>
        <v>NEJ</v>
      </c>
      <c r="D5" s="113"/>
      <c r="E5" s="87" t="str">
        <f>IF(C5="JA","NOT"," ")</f>
        <v xml:space="preserve"> </v>
      </c>
      <c r="F5" s="90" t="str">
        <f t="shared" ref="F5:F13" si="0">IF(E5="NOT",G5,"")</f>
        <v/>
      </c>
      <c r="G5" s="90" t="s">
        <v>87</v>
      </c>
      <c r="H5" s="6"/>
      <c r="I5" s="6"/>
      <c r="N5" s="33"/>
    </row>
    <row r="6" spans="1:14" ht="33.75" customHeight="1" x14ac:dyDescent="0.25">
      <c r="A6" s="158" t="s">
        <v>51</v>
      </c>
      <c r="B6" s="133"/>
      <c r="C6" s="88">
        <f>IFERROR(SUM('RR &amp; BR'!B25+'RR &amp; BR'!B26)/('RR &amp; BR'!B9-'RR &amp; BR'!B24),0)</f>
        <v>0</v>
      </c>
      <c r="D6" s="88">
        <f>IFERROR(SUM('RR &amp; BR'!C25+'RR &amp; BR'!C26)/('RR &amp; BR'!C9-'RR &amp; BR'!C24),0)</f>
        <v>0</v>
      </c>
      <c r="E6" s="87" t="str">
        <f>IF(C6&gt;0.2499,"NOT","")</f>
        <v/>
      </c>
      <c r="F6" s="90" t="str">
        <f t="shared" si="0"/>
        <v/>
      </c>
      <c r="G6" s="90" t="s">
        <v>88</v>
      </c>
      <c r="N6" s="33"/>
    </row>
    <row r="7" spans="1:14" ht="33.75" customHeight="1" x14ac:dyDescent="0.25">
      <c r="A7" s="15" t="s">
        <v>52</v>
      </c>
      <c r="B7" s="79"/>
      <c r="C7" s="88">
        <f>IFERROR(SUM('RR &amp; BR'!B30)/('RR &amp; BR'!B18-'RR &amp; BR'!B24+'RR &amp; BR'!B34),0)</f>
        <v>0</v>
      </c>
      <c r="D7" s="88">
        <f>IFERROR(SUM('RR &amp; BR'!C30)/('RR &amp; BR'!C18-'RR &amp; BR'!C24+'RR &amp; BR'!C34),0)</f>
        <v>0</v>
      </c>
      <c r="E7" s="87" t="str">
        <f>IF(C7&gt;0.1499,"NOT","")</f>
        <v/>
      </c>
      <c r="F7" s="90" t="str">
        <f t="shared" si="0"/>
        <v/>
      </c>
      <c r="G7" s="90" t="s">
        <v>89</v>
      </c>
    </row>
    <row r="8" spans="1:14" ht="33.75" customHeight="1" x14ac:dyDescent="0.25">
      <c r="A8" s="158" t="s">
        <v>53</v>
      </c>
      <c r="B8" s="133"/>
      <c r="C8" s="88">
        <f>IFERROR(SUM('RR &amp; BR'!B20/('RR &amp; BR'!B18-'RR &amp; BR'!B24+'RR &amp; BR'!B34)),0)</f>
        <v>0</v>
      </c>
      <c r="D8" s="88">
        <f>IFERROR(SUM('RR &amp; BR'!C20/('RR &amp; BR'!C18-'RR &amp; BR'!C24+'RR &amp; BR'!C34)),0)</f>
        <v>0</v>
      </c>
      <c r="E8" s="87" t="str">
        <f>IF(C8&lt;0.75,"NOT","")</f>
        <v>NOT</v>
      </c>
      <c r="F8" s="90" t="str">
        <f>IF(E8="NOT",G8,"")</f>
        <v>Antagandet är att intäkterna skall användas till ändamålet, om ändamålskostnaderna understiger 75% av intäkterna ska det förklaras varför.</v>
      </c>
      <c r="G8" s="90" t="s">
        <v>90</v>
      </c>
    </row>
    <row r="9" spans="1:14" ht="33.75" customHeight="1" x14ac:dyDescent="0.25">
      <c r="A9" s="80" t="s">
        <v>76</v>
      </c>
      <c r="B9" s="78"/>
      <c r="C9" s="113" t="str">
        <f>IF(AND(C8&lt;0.75,D8&lt;0.75),"JA","NEJ")</f>
        <v>JA</v>
      </c>
      <c r="D9" s="113"/>
      <c r="E9" s="87" t="str">
        <f>IF(C9="JA","NOT","")</f>
        <v>NOT</v>
      </c>
      <c r="F9" s="90" t="str">
        <f>IF(E9="NOT",G9,"")</f>
        <v>Om nyckeltalet understiger 75% två år i rad ska det även inkluderas en åtgärdsplan för hur detta ska åtgärdas framgent.</v>
      </c>
      <c r="G9" s="90" t="s">
        <v>91</v>
      </c>
    </row>
    <row r="10" spans="1:14" ht="33.75" customHeight="1" x14ac:dyDescent="0.25">
      <c r="A10" s="132" t="s">
        <v>77</v>
      </c>
      <c r="B10" s="134"/>
      <c r="C10" s="88">
        <f>IFERROR('RR &amp; BR'!B29/('RR &amp; BR'!B11+'RR &amp; BR'!B12+'RR &amp; BR'!B15),0)</f>
        <v>0</v>
      </c>
      <c r="D10" s="88">
        <f>IFERROR('RR &amp; BR'!C29/('RR &amp; BR'!C11+'RR &amp; BR'!C12+'RR &amp; BR'!C15),0)</f>
        <v>0</v>
      </c>
      <c r="E10" s="87" t="str">
        <f>IF(C10&gt;0.099999999,"NOT","")</f>
        <v/>
      </c>
      <c r="F10" s="90" t="str">
        <f t="shared" si="0"/>
        <v/>
      </c>
      <c r="G10" s="90" t="s">
        <v>92</v>
      </c>
    </row>
    <row r="11" spans="1:14" ht="33.75" customHeight="1" x14ac:dyDescent="0.25">
      <c r="A11" s="158" t="s">
        <v>78</v>
      </c>
      <c r="B11" s="133"/>
      <c r="C11" s="89">
        <f>IFERROR('RR &amp; BR'!B48/('RR &amp; BR'!B20+'RR &amp; BR'!B31),0)</f>
        <v>0</v>
      </c>
      <c r="D11" s="89">
        <f>IFERROR('RR &amp; BR'!C48/('RR &amp; BR'!C20+'RR &amp; BR'!C31),0)</f>
        <v>0</v>
      </c>
      <c r="E11" s="87" t="str">
        <f>IF(OR(C11&gt;1.5,C11&lt;0.099999),"NOT","")</f>
        <v>NOT</v>
      </c>
      <c r="F11" s="90" t="str">
        <f t="shared" si="0"/>
        <v>Fritt EK bör vara tillräckligt stort för att säkra framtida drift men kapitalet skall även användas till ändamålet. Ett spann om 10-150% är i regel rimligt.</v>
      </c>
      <c r="G11" s="90" t="s">
        <v>93</v>
      </c>
    </row>
    <row r="12" spans="1:14" ht="33.75" customHeight="1" x14ac:dyDescent="0.25">
      <c r="A12" s="132" t="s">
        <v>95</v>
      </c>
      <c r="B12" s="133"/>
      <c r="C12" s="113">
        <f>IFERROR((('RR &amp; BR'!B18-'RR &amp; BR'!C18)/'RR &amp; BR'!C18),0)</f>
        <v>0</v>
      </c>
      <c r="D12" s="113"/>
      <c r="E12" s="87" t="str">
        <f>IF(OR(C12&gt;0.3,C12&lt;-0.3),"NOT","")</f>
        <v/>
      </c>
      <c r="F12" s="90" t="str">
        <f t="shared" si="0"/>
        <v/>
      </c>
      <c r="G12" s="90" t="s">
        <v>94</v>
      </c>
    </row>
    <row r="13" spans="1:14" ht="33.75" customHeight="1" x14ac:dyDescent="0.25">
      <c r="A13" s="132" t="s">
        <v>79</v>
      </c>
      <c r="B13" s="134"/>
      <c r="C13" s="113">
        <f>IFERROR((('RR &amp; BR'!B31-'RR &amp; BR'!C31)/'RR &amp; BR'!C31),0)</f>
        <v>0</v>
      </c>
      <c r="D13" s="113"/>
      <c r="E13" s="87" t="str">
        <f>IF(OR(C13&gt;0.3,C13&lt;-0.3),"NOT","")</f>
        <v/>
      </c>
      <c r="F13" s="90" t="str">
        <f t="shared" si="0"/>
        <v/>
      </c>
      <c r="G13" s="90" t="s">
        <v>96</v>
      </c>
      <c r="K13" s="33"/>
    </row>
    <row r="14" spans="1:14" ht="13.8" x14ac:dyDescent="0.25">
      <c r="A14" s="135"/>
      <c r="B14" s="136"/>
      <c r="C14" s="6"/>
      <c r="D14" s="6"/>
      <c r="E14" s="14"/>
      <c r="F14" s="6"/>
      <c r="I14" s="6"/>
    </row>
    <row r="15" spans="1:14" ht="17.25" customHeight="1" x14ac:dyDescent="0.25">
      <c r="A15" s="127" t="s">
        <v>54</v>
      </c>
      <c r="B15" s="128"/>
      <c r="C15" s="6"/>
      <c r="D15" s="6"/>
      <c r="E15" s="14"/>
      <c r="F15" s="6"/>
      <c r="I15" s="6"/>
    </row>
    <row r="16" spans="1:14" ht="21.75" customHeight="1" x14ac:dyDescent="0.25">
      <c r="A16" s="135" t="s">
        <v>72</v>
      </c>
      <c r="B16" s="136"/>
      <c r="C16" s="120"/>
      <c r="D16" s="120"/>
      <c r="E16" s="34"/>
      <c r="F16" s="74"/>
      <c r="G16" s="33"/>
    </row>
    <row r="17" spans="1:9" ht="9.75" customHeight="1" x14ac:dyDescent="0.25">
      <c r="A17" s="15"/>
      <c r="B17" s="6"/>
      <c r="C17" s="81"/>
      <c r="D17" s="81"/>
      <c r="E17" s="34"/>
      <c r="F17" s="74"/>
    </row>
    <row r="18" spans="1:9" ht="21.75" customHeight="1" x14ac:dyDescent="0.25">
      <c r="A18" s="125" t="s">
        <v>100</v>
      </c>
      <c r="B18" s="126"/>
      <c r="C18" s="82"/>
      <c r="D18" s="82"/>
      <c r="E18" s="14"/>
      <c r="F18" s="6"/>
      <c r="G18" s="33"/>
      <c r="I18" s="33"/>
    </row>
    <row r="19" spans="1:9" ht="21.75" customHeight="1" x14ac:dyDescent="0.25">
      <c r="A19" s="55"/>
      <c r="B19" s="83" t="s">
        <v>55</v>
      </c>
      <c r="C19" s="121"/>
      <c r="D19" s="122"/>
      <c r="E19" s="51" t="str">
        <f>IF(C19="NEJ","NOT","")</f>
        <v/>
      </c>
      <c r="F19" s="90" t="str">
        <f t="shared" ref="F19:F23" si="1">IF(E19="NOT",G19,"")</f>
        <v/>
      </c>
      <c r="G19" s="90" t="s">
        <v>97</v>
      </c>
      <c r="I19" s="33"/>
    </row>
    <row r="20" spans="1:9" ht="7.5" customHeight="1" x14ac:dyDescent="0.25">
      <c r="A20" s="55"/>
      <c r="B20" s="83"/>
      <c r="C20" s="82"/>
      <c r="D20" s="82"/>
      <c r="E20" s="51"/>
      <c r="F20" s="90"/>
      <c r="G20" s="90"/>
      <c r="I20" s="33"/>
    </row>
    <row r="21" spans="1:9" ht="21.75" customHeight="1" x14ac:dyDescent="0.25">
      <c r="A21" s="55"/>
      <c r="B21" s="83" t="s">
        <v>56</v>
      </c>
      <c r="C21" s="121"/>
      <c r="D21" s="122"/>
      <c r="E21" s="51" t="str">
        <f>IF(C21="NEJ","NOT","")</f>
        <v/>
      </c>
      <c r="F21" s="90" t="str">
        <f t="shared" si="1"/>
        <v/>
      </c>
      <c r="G21" s="90" t="s">
        <v>97</v>
      </c>
      <c r="I21" s="33"/>
    </row>
    <row r="22" spans="1:9" ht="5.25" customHeight="1" x14ac:dyDescent="0.25">
      <c r="A22" s="55"/>
      <c r="B22" s="83"/>
      <c r="C22" s="82"/>
      <c r="D22" s="82"/>
      <c r="E22" s="51"/>
      <c r="F22" s="90"/>
      <c r="G22" s="90"/>
      <c r="I22" s="33"/>
    </row>
    <row r="23" spans="1:9" ht="22.5" customHeight="1" x14ac:dyDescent="0.25">
      <c r="A23" s="36"/>
      <c r="B23" s="84" t="s">
        <v>57</v>
      </c>
      <c r="C23" s="123"/>
      <c r="D23" s="124"/>
      <c r="E23" s="51" t="str">
        <f>IF(C23="NEJ","NOT","")</f>
        <v/>
      </c>
      <c r="F23" s="90" t="str">
        <f t="shared" si="1"/>
        <v/>
      </c>
      <c r="G23" s="90" t="s">
        <v>97</v>
      </c>
    </row>
    <row r="24" spans="1:9" ht="13.8" x14ac:dyDescent="0.25">
      <c r="A24" s="35"/>
      <c r="B24" s="6"/>
      <c r="C24" s="6"/>
      <c r="D24" s="6"/>
      <c r="E24" s="14"/>
      <c r="F24" s="6"/>
    </row>
    <row r="25" spans="1:9" ht="21.75" customHeight="1" x14ac:dyDescent="0.25">
      <c r="A25" s="153" t="s">
        <v>58</v>
      </c>
      <c r="B25" s="154"/>
      <c r="C25" s="154"/>
      <c r="D25" s="154"/>
      <c r="E25" s="155"/>
      <c r="F25" s="12"/>
    </row>
    <row r="26" spans="1:9" s="33" customFormat="1" ht="19.95" customHeight="1" x14ac:dyDescent="0.25">
      <c r="A26" s="114" t="s">
        <v>82</v>
      </c>
      <c r="B26" s="115"/>
      <c r="C26" s="115"/>
      <c r="D26" s="115"/>
      <c r="E26" s="116"/>
      <c r="F26" s="12"/>
    </row>
    <row r="27" spans="1:9" s="33" customFormat="1" ht="19.95" customHeight="1" x14ac:dyDescent="0.25">
      <c r="A27" s="114" t="s">
        <v>81</v>
      </c>
      <c r="B27" s="115"/>
      <c r="C27" s="115"/>
      <c r="D27" s="115"/>
      <c r="E27" s="116"/>
      <c r="F27" s="12"/>
    </row>
    <row r="28" spans="1:9" s="33" customFormat="1" ht="19.95" customHeight="1" x14ac:dyDescent="0.25">
      <c r="A28" s="114" t="s">
        <v>83</v>
      </c>
      <c r="B28" s="115"/>
      <c r="C28" s="115"/>
      <c r="D28" s="115"/>
      <c r="E28" s="116"/>
      <c r="F28" s="12"/>
    </row>
    <row r="29" spans="1:9" s="33" customFormat="1" ht="52.8" customHeight="1" x14ac:dyDescent="0.3">
      <c r="A29" s="186" t="s">
        <v>102</v>
      </c>
      <c r="B29" s="187"/>
      <c r="C29" s="187"/>
      <c r="D29" s="187"/>
      <c r="E29" s="94"/>
      <c r="F29" s="12"/>
    </row>
    <row r="30" spans="1:9" ht="13.5" customHeight="1" x14ac:dyDescent="0.3">
      <c r="A30" s="110" t="s">
        <v>73</v>
      </c>
      <c r="B30" s="111"/>
      <c r="C30" s="112" t="s">
        <v>73</v>
      </c>
      <c r="D30" s="108"/>
      <c r="E30" s="109"/>
      <c r="F30" s="75"/>
      <c r="G30" s="33"/>
    </row>
    <row r="31" spans="1:9" ht="30.75" customHeight="1" x14ac:dyDescent="0.25">
      <c r="A31" s="181"/>
      <c r="B31" s="182"/>
      <c r="C31" s="183"/>
      <c r="D31" s="184"/>
      <c r="E31" s="185"/>
      <c r="F31" s="76"/>
    </row>
    <row r="32" spans="1:9" ht="20.25" customHeight="1" x14ac:dyDescent="0.3">
      <c r="A32" s="137" t="s">
        <v>80</v>
      </c>
      <c r="B32" s="138"/>
      <c r="C32" s="117" t="s">
        <v>59</v>
      </c>
      <c r="D32" s="118"/>
      <c r="E32" s="119"/>
      <c r="F32" s="77"/>
      <c r="G32" s="33"/>
    </row>
    <row r="33" spans="1:7" ht="28.5" customHeight="1" x14ac:dyDescent="0.25">
      <c r="A33" s="179"/>
      <c r="B33" s="180"/>
      <c r="C33" s="129"/>
      <c r="D33" s="130"/>
      <c r="E33" s="131"/>
      <c r="F33" s="74"/>
      <c r="G33" s="33"/>
    </row>
    <row r="34" spans="1:7" ht="18.75" customHeight="1" x14ac:dyDescent="0.3">
      <c r="A34" s="188" t="s">
        <v>98</v>
      </c>
      <c r="B34" s="189"/>
      <c r="C34" s="190" t="s">
        <v>99</v>
      </c>
      <c r="D34" s="191"/>
      <c r="E34" s="192"/>
      <c r="F34" s="75"/>
    </row>
    <row r="35" spans="1:7" ht="21" customHeight="1" thickBot="1" x14ac:dyDescent="0.3">
      <c r="A35" s="159"/>
      <c r="B35" s="160"/>
      <c r="C35" s="140"/>
      <c r="D35" s="141"/>
      <c r="E35" s="142"/>
      <c r="F35" s="76"/>
    </row>
    <row r="36" spans="1:7" ht="24.75" customHeight="1" x14ac:dyDescent="0.25"/>
  </sheetData>
  <sheetProtection algorithmName="SHA-512" hashValue="foI9Bde1VhIbedJAOL0RCI6TYyunGqIqNglL7KyP88Kz+DzQ9SG8Ori2zWBocQIc4PUK/bwZ6yiC+utR/xDXCQ==" saltValue="9UQdplJb8N/ScoRPCgrp1Q==" spinCount="100000" sheet="1" objects="1" scenarios="1"/>
  <mergeCells count="41">
    <mergeCell ref="F1:F2"/>
    <mergeCell ref="C35:E35"/>
    <mergeCell ref="C1:E1"/>
    <mergeCell ref="C2:E2"/>
    <mergeCell ref="A1:B1"/>
    <mergeCell ref="A2:B2"/>
    <mergeCell ref="A34:B34"/>
    <mergeCell ref="A26:E26"/>
    <mergeCell ref="A27:E27"/>
    <mergeCell ref="A25:E25"/>
    <mergeCell ref="A4:B4"/>
    <mergeCell ref="A6:B6"/>
    <mergeCell ref="A8:B8"/>
    <mergeCell ref="A10:B10"/>
    <mergeCell ref="A35:B35"/>
    <mergeCell ref="A11:B11"/>
    <mergeCell ref="A18:B18"/>
    <mergeCell ref="A15:B15"/>
    <mergeCell ref="C33:E33"/>
    <mergeCell ref="A12:B12"/>
    <mergeCell ref="A13:B13"/>
    <mergeCell ref="A14:B14"/>
    <mergeCell ref="A16:B16"/>
    <mergeCell ref="A32:B32"/>
    <mergeCell ref="A29:D29"/>
    <mergeCell ref="C34:E34"/>
    <mergeCell ref="A30:B30"/>
    <mergeCell ref="C30:E30"/>
    <mergeCell ref="C31:E31"/>
    <mergeCell ref="C5:D5"/>
    <mergeCell ref="C9:D9"/>
    <mergeCell ref="A28:E28"/>
    <mergeCell ref="C32:E32"/>
    <mergeCell ref="C12:D12"/>
    <mergeCell ref="C13:D13"/>
    <mergeCell ref="C16:D16"/>
    <mergeCell ref="C19:D19"/>
    <mergeCell ref="C21:D21"/>
    <mergeCell ref="C23:D23"/>
    <mergeCell ref="A33:B33"/>
    <mergeCell ref="A31:B31"/>
  </mergeCells>
  <phoneticPr fontId="8" type="noConversion"/>
  <pageMargins left="0.62992125984251968" right="0.27559055118110237" top="0.78740157480314965" bottom="0.27559055118110237" header="0.23622047244094491" footer="0.15748031496062992"/>
  <pageSetup paperSize="9" scale="85" orientation="portrait" r:id="rId1"/>
  <headerFooter alignWithMargins="0">
    <oddHeader xml:space="preserve">&amp;C&amp;"Arial,Fet"&amp;12NYCKELTAL&amp;RSvensk Insamlingskontroll
&amp;"Arial,Fet"&amp;12
</oddHeader>
    <oddFooter>&amp;C&amp;F</oddFooter>
  </headerFooter>
  <ignoredErrors>
    <ignoredError sqref="E5" 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B26764F-5BFF-4F79-888F-90B556B77B04}">
          <x14:formula1>
            <xm:f>'Ska gömmas'!$E$4:$E$5</xm:f>
          </x14:formula1>
          <xm:sqref>C16:D16 C19:D19 C21:D21 C23:D23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581BD-3FDB-4638-B094-95BA131B7AB9}">
  <dimension ref="A1:H36"/>
  <sheetViews>
    <sheetView zoomScaleNormal="100" zoomScaleSheetLayoutView="80" workbookViewId="0">
      <selection activeCell="A25" sqref="A25:C33"/>
    </sheetView>
  </sheetViews>
  <sheetFormatPr defaultColWidth="9.109375" defaultRowHeight="13.2" x14ac:dyDescent="0.25"/>
  <cols>
    <col min="1" max="1" width="9.6640625" customWidth="1"/>
    <col min="2" max="2" width="77" customWidth="1"/>
    <col min="3" max="3" width="21" customWidth="1"/>
    <col min="4" max="4" width="11.5546875" customWidth="1"/>
    <col min="5" max="5" width="22.88671875" style="8" customWidth="1"/>
  </cols>
  <sheetData>
    <row r="1" spans="1:8" s="7" customFormat="1" ht="13.8" x14ac:dyDescent="0.25">
      <c r="A1" s="172" t="s">
        <v>0</v>
      </c>
      <c r="B1" s="173"/>
      <c r="C1" s="46" t="s">
        <v>1</v>
      </c>
      <c r="D1"/>
      <c r="E1"/>
    </row>
    <row r="2" spans="1:8" s="4" customFormat="1" ht="15" customHeight="1" x14ac:dyDescent="0.3">
      <c r="A2" s="174">
        <f>'RR &amp; BR'!A2</f>
        <v>0</v>
      </c>
      <c r="B2" s="175"/>
      <c r="C2" s="47">
        <f>'RR &amp; BR'!B2</f>
        <v>0</v>
      </c>
      <c r="D2"/>
      <c r="E2"/>
    </row>
    <row r="3" spans="1:8" ht="13.8" x14ac:dyDescent="0.25">
      <c r="A3" s="39" t="s">
        <v>60</v>
      </c>
      <c r="B3" s="40"/>
      <c r="C3" s="41"/>
      <c r="E3"/>
    </row>
    <row r="4" spans="1:8" ht="13.8" x14ac:dyDescent="0.25">
      <c r="A4" s="42" t="str">
        <f>IF(Nyckeltal!E4="NOT","NOT  1","")</f>
        <v/>
      </c>
      <c r="B4" s="44"/>
      <c r="C4" s="45"/>
      <c r="E4"/>
      <c r="H4" s="6"/>
    </row>
    <row r="5" spans="1:8" ht="13.8" x14ac:dyDescent="0.25">
      <c r="A5" s="42" t="str">
        <f>IF(Nyckeltal!E5="NOT","NOT  1.1","")</f>
        <v/>
      </c>
      <c r="B5" s="44"/>
      <c r="C5" s="45"/>
      <c r="E5"/>
      <c r="H5" s="6"/>
    </row>
    <row r="6" spans="1:8" ht="13.8" x14ac:dyDescent="0.25">
      <c r="A6" s="42" t="str">
        <f>IF(Nyckeltal!E6="NOT","NOT  2","")</f>
        <v/>
      </c>
      <c r="B6" s="96"/>
      <c r="C6" s="43"/>
      <c r="E6"/>
      <c r="H6" s="6"/>
    </row>
    <row r="7" spans="1:8" ht="13.8" x14ac:dyDescent="0.25">
      <c r="A7" s="42" t="str">
        <f>IF(Nyckeltal!E7="NOT","NOT  3","")</f>
        <v/>
      </c>
      <c r="B7" s="97"/>
      <c r="C7" s="43"/>
      <c r="E7"/>
      <c r="H7" s="6"/>
    </row>
    <row r="8" spans="1:8" ht="13.8" x14ac:dyDescent="0.25">
      <c r="A8" s="42" t="str">
        <f>IF(Nyckeltal!E8="NOT","NOT  4","")</f>
        <v>NOT  4</v>
      </c>
      <c r="B8" s="96"/>
      <c r="C8" s="43"/>
      <c r="E8"/>
      <c r="H8" s="6"/>
    </row>
    <row r="9" spans="1:8" ht="13.8" x14ac:dyDescent="0.25">
      <c r="A9" s="42" t="str">
        <f>IF(Nyckeltal!E9="NOT","NOT  4.1","")</f>
        <v>NOT  4.1</v>
      </c>
      <c r="B9" s="96"/>
      <c r="C9" s="43"/>
      <c r="E9"/>
      <c r="H9" s="6"/>
    </row>
    <row r="10" spans="1:8" ht="13.8" x14ac:dyDescent="0.25">
      <c r="A10" s="42" t="str">
        <f>IF(Nyckeltal!E10="NOT","NOT  5","")</f>
        <v/>
      </c>
      <c r="B10" s="96"/>
      <c r="C10" s="43"/>
      <c r="E10"/>
      <c r="H10" s="6"/>
    </row>
    <row r="11" spans="1:8" ht="13.8" x14ac:dyDescent="0.25">
      <c r="A11" s="42" t="str">
        <f>IF(Nyckeltal!E11="NOT","NOT  6","")</f>
        <v>NOT  6</v>
      </c>
      <c r="B11" s="96"/>
      <c r="C11" s="43"/>
      <c r="E11"/>
      <c r="H11" s="6"/>
    </row>
    <row r="12" spans="1:8" ht="13.8" x14ac:dyDescent="0.25">
      <c r="A12" s="42" t="str">
        <f>IF(Nyckeltal!E12="NOT","NOT  7","")</f>
        <v/>
      </c>
      <c r="B12" s="96"/>
      <c r="C12" s="43"/>
      <c r="E12"/>
      <c r="H12" s="6"/>
    </row>
    <row r="13" spans="1:8" ht="13.8" x14ac:dyDescent="0.25">
      <c r="A13" s="42" t="str">
        <f>IF(Nyckeltal!E13="NOT","NOT  8","")</f>
        <v/>
      </c>
      <c r="B13" s="96"/>
      <c r="C13" s="43"/>
      <c r="E13"/>
      <c r="H13" s="6"/>
    </row>
    <row r="14" spans="1:8" ht="42.75" customHeight="1" x14ac:dyDescent="0.25">
      <c r="A14" s="42" t="str">
        <f>IF(Nyckeltal!E19="NOT","a)","")</f>
        <v/>
      </c>
      <c r="B14" s="97"/>
      <c r="C14" s="91"/>
      <c r="E14" s="33"/>
      <c r="H14" s="6"/>
    </row>
    <row r="15" spans="1:8" ht="42" customHeight="1" x14ac:dyDescent="0.25">
      <c r="A15" s="42" t="str">
        <f>IF(Nyckeltal!E21="NOT","b)","")</f>
        <v/>
      </c>
      <c r="B15" s="92"/>
      <c r="C15" s="93"/>
      <c r="E15"/>
    </row>
    <row r="16" spans="1:8" ht="36" customHeight="1" x14ac:dyDescent="0.25">
      <c r="A16" s="42" t="str">
        <f>IF(Nyckeltal!E23="NOT","c)","")</f>
        <v/>
      </c>
      <c r="B16" s="97"/>
      <c r="C16" s="91"/>
      <c r="E16"/>
    </row>
    <row r="17" spans="1:5" ht="13.8" x14ac:dyDescent="0.25">
      <c r="A17" s="176" t="s">
        <v>61</v>
      </c>
      <c r="B17" s="177"/>
      <c r="C17" s="178"/>
      <c r="E17"/>
    </row>
    <row r="18" spans="1:5" ht="16.2" customHeight="1" x14ac:dyDescent="0.25">
      <c r="A18" s="15" t="s">
        <v>62</v>
      </c>
      <c r="B18" s="170" t="str">
        <f>IF(('RR &amp; BR'!B47+'RR &amp; BR'!B48)&lt;0,"Förklaring till negativt eget kapital","Ingen förklaring till eget kapital behövs")</f>
        <v>Ingen förklaring till eget kapital behövs</v>
      </c>
      <c r="C18" s="171"/>
      <c r="E18"/>
    </row>
    <row r="19" spans="1:5" ht="24" customHeight="1" x14ac:dyDescent="0.25">
      <c r="A19" s="161"/>
      <c r="B19" s="162"/>
      <c r="C19" s="163"/>
      <c r="E19"/>
    </row>
    <row r="20" spans="1:5" ht="36" customHeight="1" x14ac:dyDescent="0.25">
      <c r="A20" s="164"/>
      <c r="B20" s="165"/>
      <c r="C20" s="166"/>
      <c r="E20"/>
    </row>
    <row r="21" spans="1:5" ht="16.2" customHeight="1" x14ac:dyDescent="0.25">
      <c r="A21" s="164"/>
      <c r="B21" s="165"/>
      <c r="C21" s="166"/>
      <c r="E21"/>
    </row>
    <row r="22" spans="1:5" ht="24" customHeight="1" x14ac:dyDescent="0.25">
      <c r="A22" s="164"/>
      <c r="B22" s="165"/>
      <c r="C22" s="166"/>
      <c r="E22"/>
    </row>
    <row r="23" spans="1:5" ht="24" customHeight="1" x14ac:dyDescent="0.25">
      <c r="A23" s="164"/>
      <c r="B23" s="165"/>
      <c r="C23" s="166"/>
      <c r="E23"/>
    </row>
    <row r="24" spans="1:5" ht="14.25" customHeight="1" x14ac:dyDescent="0.25">
      <c r="A24" s="48"/>
      <c r="B24" s="170" t="s">
        <v>63</v>
      </c>
      <c r="C24" s="171"/>
      <c r="E24"/>
    </row>
    <row r="25" spans="1:5" ht="21.75" customHeight="1" x14ac:dyDescent="0.25">
      <c r="A25" s="161"/>
      <c r="B25" s="162"/>
      <c r="C25" s="163"/>
      <c r="E25"/>
    </row>
    <row r="26" spans="1:5" s="33" customFormat="1" ht="19.95" customHeight="1" x14ac:dyDescent="0.25">
      <c r="A26" s="164"/>
      <c r="B26" s="165"/>
      <c r="C26" s="166"/>
      <c r="D26"/>
      <c r="E26"/>
    </row>
    <row r="27" spans="1:5" s="33" customFormat="1" ht="19.95" customHeight="1" x14ac:dyDescent="0.25">
      <c r="A27" s="164"/>
      <c r="B27" s="165"/>
      <c r="C27" s="166"/>
      <c r="D27"/>
      <c r="E27"/>
    </row>
    <row r="28" spans="1:5" s="33" customFormat="1" ht="19.95" customHeight="1" x14ac:dyDescent="0.25">
      <c r="A28" s="164"/>
      <c r="B28" s="165"/>
      <c r="C28" s="166"/>
      <c r="D28"/>
      <c r="E28"/>
    </row>
    <row r="29" spans="1:5" ht="19.5" customHeight="1" x14ac:dyDescent="0.25">
      <c r="A29" s="164"/>
      <c r="B29" s="165"/>
      <c r="C29" s="166"/>
      <c r="E29"/>
    </row>
    <row r="30" spans="1:5" ht="20.25" customHeight="1" x14ac:dyDescent="0.25">
      <c r="A30" s="164"/>
      <c r="B30" s="165"/>
      <c r="C30" s="166"/>
      <c r="E30"/>
    </row>
    <row r="31" spans="1:5" ht="15.75" customHeight="1" x14ac:dyDescent="0.25">
      <c r="A31" s="164"/>
      <c r="B31" s="165"/>
      <c r="C31" s="166"/>
      <c r="E31"/>
    </row>
    <row r="32" spans="1:5" ht="25.5" customHeight="1" x14ac:dyDescent="0.25">
      <c r="A32" s="164"/>
      <c r="B32" s="165"/>
      <c r="C32" s="166"/>
      <c r="E32"/>
    </row>
    <row r="33" spans="1:5" ht="13.8" thickBot="1" x14ac:dyDescent="0.3">
      <c r="A33" s="167"/>
      <c r="B33" s="168"/>
      <c r="C33" s="169"/>
      <c r="E33"/>
    </row>
    <row r="34" spans="1:5" x14ac:dyDescent="0.25">
      <c r="E34"/>
    </row>
    <row r="35" spans="1:5" x14ac:dyDescent="0.25">
      <c r="E35"/>
    </row>
    <row r="36" spans="1:5" x14ac:dyDescent="0.25">
      <c r="E36"/>
    </row>
  </sheetData>
  <sheetProtection algorithmName="SHA-512" hashValue="8zQJjSNONmJh8+DxtcjIP2KbJEglY6XZgEIGOzfTAZYCrodvi7zDYWqHR2umqmJuvZzh3/9oBjJ7Gv4fDmfKug==" saltValue="gSyuMFc68hPT4y6awyrvgg==" spinCount="100000" sheet="1" objects="1" scenarios="1"/>
  <mergeCells count="7">
    <mergeCell ref="A25:C33"/>
    <mergeCell ref="A19:C23"/>
    <mergeCell ref="B18:C18"/>
    <mergeCell ref="B24:C24"/>
    <mergeCell ref="A1:B1"/>
    <mergeCell ref="A2:B2"/>
    <mergeCell ref="A17:C17"/>
  </mergeCells>
  <pageMargins left="0.7" right="0.7" top="0.75" bottom="0.75" header="0.3" footer="0.3"/>
  <pageSetup scale="86" orientation="portrait" r:id="rId1"/>
  <headerFooter>
    <oddHeader>&amp;C&amp;"Arial,Fet"&amp;12NYCKELTAL&amp;RSvensk Insamlingskontroll</oddHeader>
  </headerFooter>
  <colBreaks count="1" manualBreakCount="1">
    <brk id="3" max="1048575"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CA752-4464-4D5F-9FE5-840CA2861ED5}">
  <dimension ref="E4:E19"/>
  <sheetViews>
    <sheetView workbookViewId="0">
      <selection activeCell="E18" sqref="E18"/>
    </sheetView>
  </sheetViews>
  <sheetFormatPr defaultRowHeight="13.2" x14ac:dyDescent="0.25"/>
  <cols>
    <col min="5" max="5" width="13.109375" customWidth="1"/>
  </cols>
  <sheetData>
    <row r="4" spans="5:5" x14ac:dyDescent="0.25">
      <c r="E4" s="52" t="s">
        <v>64</v>
      </c>
    </row>
    <row r="5" spans="5:5" x14ac:dyDescent="0.25">
      <c r="E5" s="52" t="s">
        <v>65</v>
      </c>
    </row>
    <row r="8" spans="5:5" x14ac:dyDescent="0.25">
      <c r="E8" s="33" t="s">
        <v>64</v>
      </c>
    </row>
    <row r="9" spans="5:5" x14ac:dyDescent="0.25">
      <c r="E9" s="33" t="s">
        <v>66</v>
      </c>
    </row>
    <row r="10" spans="5:5" x14ac:dyDescent="0.25">
      <c r="E10" s="33" t="s">
        <v>67</v>
      </c>
    </row>
    <row r="18" spans="5:5" x14ac:dyDescent="0.25">
      <c r="E18" s="33" t="s">
        <v>68</v>
      </c>
    </row>
    <row r="19" spans="5:5" x14ac:dyDescent="0.25">
      <c r="E19" s="33" t="s">
        <v>69</v>
      </c>
    </row>
  </sheetData>
  <sheetProtection algorithmName="SHA-512" hashValue="x02RUbCw3Hr1Ty84jG5qPsOtVP7Lw4tKW4roCuGPg9aJdSzf9tuM6hT3fK7ezxdLE6FdeuZAnSI4Wa6hh5JZGA==" saltValue="gTZ/lTbHzBSTDz+LoOsEkw==" spinCount="100000" sheet="1" objects="1" scenarios="1"/>
  <dataValidations count="1">
    <dataValidation allowBlank="1" showInputMessage="1" showErrorMessage="1" promptTitle="Ja" sqref="E4:E5" xr:uid="{807FB586-6BD1-44BC-86C5-E4E162136AF5}"/>
  </dataValidations>
  <pageMargins left="0.7" right="0.7" top="0.75" bottom="0.75" header="0.3" footer="0.3"/>
  <pageSetup paperSize="9" orientation="portrait" horizontalDpi="30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C44B07688FE044F9A24480DE377F85F" ma:contentTypeVersion="3" ma:contentTypeDescription="Create a new document." ma:contentTypeScope="" ma:versionID="07a25b34e454ad0a531186e9ea42b65f">
  <xsd:schema xmlns:xsd="http://www.w3.org/2001/XMLSchema" xmlns:xs="http://www.w3.org/2001/XMLSchema" xmlns:p="http://schemas.microsoft.com/office/2006/metadata/properties" xmlns:ns2="0d7d7c8e-8c8e-4fd7-9dd2-331260a39b71" targetNamespace="http://schemas.microsoft.com/office/2006/metadata/properties" ma:root="true" ma:fieldsID="a30e81ffb3ed06126ab6552b960123f1" ns2:_="">
    <xsd:import namespace="0d7d7c8e-8c8e-4fd7-9dd2-331260a39b71"/>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7d7c8e-8c8e-4fd7-9dd2-331260a39b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datasnipper xmlns="http://datasnipper" included="true" dataSnipperSheetDeleted="false" guid="9514a37a-6e8b-4552-ac74-139cd64a8b56" revision="3"/>
</file>

<file path=customXml/itemProps1.xml><?xml version="1.0" encoding="utf-8"?>
<ds:datastoreItem xmlns:ds="http://schemas.openxmlformats.org/officeDocument/2006/customXml" ds:itemID="{EC78F941-4311-4994-83A7-1A463C9F4D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7d7c8e-8c8e-4fd7-9dd2-331260a39b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A079B0A-6EE5-4872-9F85-79C5262187A8}">
  <ds:schemaRefs>
    <ds:schemaRef ds:uri="http://purl.org/dc/terms/"/>
    <ds:schemaRef ds:uri="http://schemas.microsoft.com/office/2006/documentManagement/types"/>
    <ds:schemaRef ds:uri="http://purl.org/dc/elements/1.1/"/>
    <ds:schemaRef ds:uri="0d7d7c8e-8c8e-4fd7-9dd2-331260a39b71"/>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3F090CA6-F480-4B65-9CF5-2043ABED27BD}">
  <ds:schemaRefs>
    <ds:schemaRef ds:uri="http://schemas.microsoft.com/sharepoint/v3/contenttype/forms"/>
  </ds:schemaRefs>
</ds:datastoreItem>
</file>

<file path=customXml/itemProps4.xml><?xml version="1.0" encoding="utf-8"?>
<ds:datastoreItem xmlns:ds="http://schemas.openxmlformats.org/officeDocument/2006/customXml" ds:itemID="{2262383A-048B-42C0-B671-1446160DAD61}">
  <ds:schemaRefs>
    <ds:schemaRef ds:uri="http://datasnipper"/>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RR &amp; BR</vt:lpstr>
      <vt:lpstr>Nyckeltal</vt:lpstr>
      <vt:lpstr>Notförklaringar</vt:lpstr>
      <vt:lpstr>Ska gömmas</vt:lpstr>
      <vt:lpstr>Notförklaringar!Print_Area</vt:lpstr>
      <vt:lpstr>Nyckeltal!Print_Area</vt:lpstr>
      <vt:lpstr>'RR &amp; BR'!Print_Area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Magdalena Tano</dc:creator>
  <cp:keywords/>
  <dc:description/>
  <cp:lastModifiedBy>Anna Ahnér</cp:lastModifiedBy>
  <cp:revision/>
  <dcterms:created xsi:type="dcterms:W3CDTF">2014-12-22T14:16:39Z</dcterms:created>
  <dcterms:modified xsi:type="dcterms:W3CDTF">2025-01-21T10:16:57Z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0x0101004C44B07688FE044F9A24480DE377F85F</vt:lpwstr>
  </property>
</Properties>
</file>